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02\社内ドキュメント\ｚ☆個人保存☆ｚ\設計課改善提案\"/>
    </mc:Choice>
  </mc:AlternateContent>
  <workbookProtection workbookAlgorithmName="SHA-512" workbookHashValue="uNAkB9xg+2DMZty1egLpe+2RWVFGw2tw2LB3UTNmD99+VrxcyaoR354s1qjMkye9ITy6DyHExBkfoE4AmBj6Iw==" workbookSaltValue="z/jvMejEMVdTyO6AnsJeeQ==" workbookSpinCount="100000" lockStructure="1"/>
  <bookViews>
    <workbookView xWindow="120" yWindow="0" windowWidth="13590" windowHeight="8505"/>
  </bookViews>
  <sheets>
    <sheet name="最新版" sheetId="5" r:id="rId1"/>
    <sheet name="手書き用" sheetId="10" r:id="rId2"/>
  </sheets>
  <definedNames>
    <definedName name="_xlnm._FilterDatabase" localSheetId="0" hidden="1">最新版!$Q$19:$R$19</definedName>
    <definedName name="_xlnm._FilterDatabase" localSheetId="1" hidden="1">手書き用!$Q$19:$R$19</definedName>
  </definedNames>
  <calcPr calcId="152511"/>
</workbook>
</file>

<file path=xl/calcChain.xml><?xml version="1.0" encoding="utf-8"?>
<calcChain xmlns="http://schemas.openxmlformats.org/spreadsheetml/2006/main">
  <c r="W64" i="10" l="1"/>
  <c r="W63" i="10"/>
  <c r="W62" i="10"/>
  <c r="H62" i="10"/>
  <c r="W61" i="10"/>
  <c r="H61" i="10"/>
  <c r="H60" i="10"/>
  <c r="W59" i="10"/>
  <c r="H59" i="10"/>
  <c r="W58" i="10"/>
  <c r="H58" i="10"/>
  <c r="W57" i="10"/>
  <c r="H57" i="10"/>
  <c r="W56" i="10"/>
  <c r="H56" i="10"/>
  <c r="W55" i="10"/>
  <c r="H55" i="10"/>
  <c r="W54" i="10"/>
  <c r="H54" i="10"/>
  <c r="W53" i="10"/>
  <c r="H53" i="10"/>
  <c r="W52" i="10"/>
  <c r="H52" i="10"/>
  <c r="W51" i="10"/>
  <c r="H51" i="10"/>
  <c r="W50" i="10"/>
  <c r="H50" i="10"/>
  <c r="W49" i="10"/>
  <c r="H49" i="10"/>
  <c r="H48" i="10"/>
  <c r="W47" i="10"/>
  <c r="H47" i="10"/>
  <c r="H45" i="10"/>
  <c r="W44" i="10"/>
  <c r="H44" i="10"/>
  <c r="W43" i="10"/>
  <c r="H43" i="10"/>
  <c r="W42" i="10"/>
  <c r="H42" i="10"/>
  <c r="W41" i="10"/>
  <c r="H41" i="10"/>
  <c r="W40" i="10"/>
  <c r="H40" i="10"/>
  <c r="W39" i="10"/>
  <c r="H39" i="10"/>
  <c r="W38" i="10"/>
  <c r="H38" i="10"/>
  <c r="W37" i="10"/>
  <c r="H37" i="10"/>
  <c r="W36" i="10"/>
  <c r="H36" i="10"/>
  <c r="W35" i="10"/>
  <c r="H35" i="10"/>
  <c r="W34" i="10"/>
  <c r="H34" i="10"/>
  <c r="W33" i="10"/>
  <c r="H33" i="10"/>
  <c r="W32" i="10"/>
  <c r="H32" i="10"/>
  <c r="W31" i="10"/>
  <c r="H31" i="10"/>
  <c r="W30" i="10"/>
  <c r="H30" i="10"/>
  <c r="W29" i="10"/>
  <c r="H29" i="10"/>
  <c r="W28" i="10"/>
  <c r="H28" i="10"/>
  <c r="W27" i="10"/>
  <c r="H27" i="10"/>
  <c r="W26" i="10"/>
  <c r="H26" i="10"/>
  <c r="W25" i="10"/>
  <c r="H25" i="10"/>
  <c r="W24" i="10"/>
  <c r="H24" i="10"/>
  <c r="W23" i="10"/>
  <c r="H23" i="10"/>
  <c r="P22" i="10"/>
  <c r="W22" i="10" s="1"/>
  <c r="H22" i="10"/>
  <c r="W21" i="10"/>
  <c r="H21" i="10"/>
  <c r="W20" i="10"/>
  <c r="H20" i="10"/>
  <c r="W19" i="10"/>
  <c r="H19" i="10"/>
  <c r="H18" i="10"/>
  <c r="W17" i="10"/>
  <c r="H17" i="10"/>
  <c r="W16" i="10"/>
  <c r="H16" i="10"/>
  <c r="W15" i="10"/>
  <c r="H15" i="10"/>
  <c r="W14" i="10"/>
  <c r="H14" i="10"/>
  <c r="W47" i="5"/>
  <c r="Q65" i="10" l="1"/>
  <c r="R66" i="10" s="1"/>
  <c r="W21" i="5"/>
  <c r="W20" i="5"/>
  <c r="W19" i="5"/>
  <c r="W59" i="5"/>
  <c r="W58" i="5"/>
  <c r="W57" i="5"/>
  <c r="W56" i="5"/>
  <c r="W55" i="5"/>
  <c r="W54" i="5"/>
  <c r="W53" i="5"/>
  <c r="W52" i="5"/>
  <c r="W51" i="5"/>
  <c r="W50" i="5"/>
  <c r="W49" i="5"/>
  <c r="W64" i="5"/>
  <c r="W63" i="5"/>
  <c r="W62" i="5"/>
  <c r="W61" i="5"/>
  <c r="W44" i="5"/>
  <c r="W43" i="5"/>
  <c r="W42" i="5"/>
  <c r="W41" i="5"/>
  <c r="W40" i="5"/>
  <c r="W39" i="5"/>
  <c r="W38" i="5"/>
  <c r="W37" i="5"/>
  <c r="W36" i="5"/>
  <c r="W35" i="5"/>
  <c r="W33" i="5"/>
  <c r="W14" i="5"/>
  <c r="W32" i="5"/>
  <c r="W31" i="5"/>
  <c r="W30" i="5"/>
  <c r="W29" i="5"/>
  <c r="W28" i="5"/>
  <c r="W27" i="5"/>
  <c r="W26" i="5"/>
  <c r="W25" i="5"/>
  <c r="W24" i="5"/>
  <c r="W23" i="5"/>
  <c r="W17" i="5"/>
  <c r="W16" i="5"/>
  <c r="W15" i="5"/>
  <c r="W34" i="5"/>
  <c r="H62" i="5"/>
  <c r="H61" i="5"/>
  <c r="H43" i="5"/>
  <c r="H44" i="5"/>
  <c r="H48" i="5" l="1"/>
  <c r="P22" i="5" l="1"/>
  <c r="W22" i="5" s="1"/>
  <c r="H15" i="5" l="1"/>
  <c r="H14" i="5"/>
  <c r="H17" i="5"/>
  <c r="H18" i="5"/>
  <c r="H19" i="5"/>
  <c r="H20" i="5"/>
  <c r="H38" i="5"/>
  <c r="H60" i="5"/>
  <c r="H37" i="5"/>
  <c r="H34" i="5"/>
  <c r="H35" i="5"/>
  <c r="H36" i="5"/>
  <c r="H40" i="5"/>
  <c r="H16" i="5"/>
  <c r="H21" i="5"/>
  <c r="H22" i="5"/>
  <c r="H23" i="5"/>
  <c r="H24" i="5"/>
  <c r="H25" i="5"/>
  <c r="H26" i="5"/>
  <c r="H27" i="5"/>
  <c r="H28" i="5"/>
  <c r="H29" i="5"/>
  <c r="H39" i="5"/>
  <c r="H41" i="5"/>
  <c r="H42" i="5"/>
  <c r="H45" i="5"/>
  <c r="H47" i="5"/>
  <c r="H49" i="5"/>
  <c r="H50" i="5"/>
  <c r="H51" i="5"/>
  <c r="H52" i="5"/>
  <c r="H53" i="5"/>
  <c r="H54" i="5"/>
  <c r="H55" i="5"/>
  <c r="H56" i="5"/>
  <c r="H57" i="5"/>
  <c r="H58" i="5"/>
  <c r="H59" i="5"/>
  <c r="H30" i="5"/>
  <c r="H31" i="5"/>
  <c r="H32" i="5"/>
  <c r="H33" i="5"/>
  <c r="Q65" i="5" l="1"/>
  <c r="R66" i="5"/>
</calcChain>
</file>

<file path=xl/comments1.xml><?xml version="1.0" encoding="utf-8"?>
<comments xmlns="http://schemas.openxmlformats.org/spreadsheetml/2006/main">
  <authors>
    <author>tc-user42</author>
  </authors>
  <commentLis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必要ないのに誤って触ってしまった場合には、「Delete」キーで消してください。</t>
        </r>
      </text>
    </commen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先端カプラが
必要か不要かを
必ず指定してください
</t>
        </r>
      </text>
    </comment>
    <comment ref="Q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先端カプラが
必要か不要かを
必ず指定してください</t>
        </r>
      </text>
    </comment>
    <comment ref="Q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先端カプラが
必要か不要かを
必ず指定してください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<sst xmlns="http://schemas.openxmlformats.org/spreadsheetml/2006/main" count="404" uniqueCount="152">
  <si>
    <t>機　材　名</t>
    <rPh sb="0" eb="1">
      <t>キ</t>
    </rPh>
    <rPh sb="2" eb="3">
      <t>ザイ</t>
    </rPh>
    <rPh sb="4" eb="5">
      <t>メイ</t>
    </rPh>
    <phoneticPr fontId="2"/>
  </si>
  <si>
    <t>規　格</t>
    <rPh sb="0" eb="1">
      <t>キ</t>
    </rPh>
    <rPh sb="2" eb="3">
      <t>カク</t>
    </rPh>
    <phoneticPr fontId="2"/>
  </si>
  <si>
    <t>数　量</t>
    <rPh sb="0" eb="1">
      <t>カズ</t>
    </rPh>
    <rPh sb="2" eb="3">
      <t>リョウ</t>
    </rPh>
    <phoneticPr fontId="2"/>
  </si>
  <si>
    <t>敷板</t>
    <rPh sb="0" eb="2">
      <t>シキイタ</t>
    </rPh>
    <phoneticPr fontId="2"/>
  </si>
  <si>
    <t>梁渡し</t>
    <rPh sb="0" eb="1">
      <t>ハリ</t>
    </rPh>
    <rPh sb="1" eb="2">
      <t>ワタ</t>
    </rPh>
    <phoneticPr fontId="2"/>
  </si>
  <si>
    <t>足場板（杉）</t>
    <rPh sb="0" eb="2">
      <t>アシバ</t>
    </rPh>
    <rPh sb="2" eb="3">
      <t>イタ</t>
    </rPh>
    <rPh sb="4" eb="5">
      <t>スギ</t>
    </rPh>
    <phoneticPr fontId="2"/>
  </si>
  <si>
    <t>4尺</t>
    <rPh sb="1" eb="2">
      <t>シャク</t>
    </rPh>
    <phoneticPr fontId="2"/>
  </si>
  <si>
    <t>6尺</t>
    <rPh sb="1" eb="2">
      <t>シャク</t>
    </rPh>
    <phoneticPr fontId="2"/>
  </si>
  <si>
    <t>梱包数</t>
    <rPh sb="0" eb="2">
      <t>コンポウ</t>
    </rPh>
    <rPh sb="2" eb="3">
      <t>スウ</t>
    </rPh>
    <phoneticPr fontId="2"/>
  </si>
  <si>
    <t>注　文　依　頼　書</t>
    <rPh sb="0" eb="1">
      <t>チュウ</t>
    </rPh>
    <rPh sb="2" eb="3">
      <t>ブン</t>
    </rPh>
    <rPh sb="4" eb="5">
      <t>ヤスシ</t>
    </rPh>
    <rPh sb="6" eb="7">
      <t>ヨリ</t>
    </rPh>
    <rPh sb="8" eb="9">
      <t>ショ</t>
    </rPh>
    <phoneticPr fontId="2"/>
  </si>
  <si>
    <t>10・2</t>
    <phoneticPr fontId="2"/>
  </si>
  <si>
    <t>(　販　　売　）</t>
    <rPh sb="2" eb="3">
      <t>ハン</t>
    </rPh>
    <rPh sb="5" eb="6">
      <t>バイ</t>
    </rPh>
    <phoneticPr fontId="2"/>
  </si>
  <si>
    <t>CD</t>
    <phoneticPr fontId="2"/>
  </si>
  <si>
    <t>納入希望日時</t>
    <rPh sb="0" eb="2">
      <t>ノウニュウ</t>
    </rPh>
    <rPh sb="2" eb="4">
      <t>キボウ</t>
    </rPh>
    <rPh sb="4" eb="6">
      <t>ニチジ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</si>
  <si>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</si>
  <si>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</si>
  <si>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納入便</t>
    <rPh sb="0" eb="2">
      <t>ノウニュウ</t>
    </rPh>
    <rPh sb="2" eb="3">
      <t>ビン</t>
    </rPh>
    <phoneticPr fontId="2"/>
  </si>
  <si>
    <t>□拓新便で納入希望　</t>
    <rPh sb="1" eb="3">
      <t>タクシン</t>
    </rPh>
    <rPh sb="3" eb="4">
      <t>ビン</t>
    </rPh>
    <rPh sb="5" eb="7">
      <t>ノウニュウ</t>
    </rPh>
    <rPh sb="7" eb="9">
      <t>キボウ</t>
    </rPh>
    <phoneticPr fontId="2"/>
  </si>
  <si>
    <t>□取りに行きます　</t>
    <rPh sb="1" eb="2">
      <t>ト</t>
    </rPh>
    <rPh sb="4" eb="5">
      <t>イ</t>
    </rPh>
    <phoneticPr fontId="2"/>
  </si>
  <si>
    <t>ご注文者名</t>
    <rPh sb="1" eb="3">
      <t>チュウモン</t>
    </rPh>
    <rPh sb="3" eb="4">
      <t>シャ</t>
    </rPh>
    <rPh sb="4" eb="5">
      <t>メイ</t>
    </rPh>
    <phoneticPr fontId="2"/>
  </si>
  <si>
    <t>御得意先名</t>
    <phoneticPr fontId="2"/>
  </si>
  <si>
    <t>現場名</t>
    <phoneticPr fontId="2"/>
  </si>
  <si>
    <t>CD</t>
    <phoneticPr fontId="2"/>
  </si>
  <si>
    <t>ブレース</t>
    <phoneticPr fontId="2"/>
  </si>
  <si>
    <t>踏板付脚立</t>
    <phoneticPr fontId="2"/>
  </si>
  <si>
    <t>踏板付脚立</t>
    <phoneticPr fontId="2"/>
  </si>
  <si>
    <t>足場板（杉）</t>
    <phoneticPr fontId="2"/>
  </si>
  <si>
    <t>敷板</t>
    <phoneticPr fontId="2"/>
  </si>
  <si>
    <t>1.5ｍ</t>
    <phoneticPr fontId="2"/>
  </si>
  <si>
    <t>打込用単管ﾎﾟｰﾙ</t>
    <rPh sb="0" eb="2">
      <t>ウチコ</t>
    </rPh>
    <rPh sb="2" eb="3">
      <t>ヨウ</t>
    </rPh>
    <rPh sb="3" eb="5">
      <t>タンカン</t>
    </rPh>
    <phoneticPr fontId="2"/>
  </si>
  <si>
    <t>（　便依頼済み　・　未手配　）</t>
    <phoneticPr fontId="2"/>
  </si>
  <si>
    <t>水平ネット</t>
    <rPh sb="0" eb="2">
      <t>スイヘイ</t>
    </rPh>
    <phoneticPr fontId="2"/>
  </si>
  <si>
    <t>530～775</t>
    <phoneticPr fontId="2"/>
  </si>
  <si>
    <t>770～1025</t>
    <phoneticPr fontId="2"/>
  </si>
  <si>
    <t>350～545</t>
    <phoneticPr fontId="2"/>
  </si>
  <si>
    <t>アルミ</t>
    <phoneticPr fontId="2"/>
  </si>
  <si>
    <t>（</t>
    <phoneticPr fontId="2"/>
  </si>
  <si>
    <t>エンドストッパー</t>
    <phoneticPr fontId="2"/>
  </si>
  <si>
    <t>ペコビーム</t>
    <phoneticPr fontId="2"/>
  </si>
  <si>
    <t>5.4m</t>
    <phoneticPr fontId="2"/>
  </si>
  <si>
    <t>7.2m</t>
    <phoneticPr fontId="2"/>
  </si>
  <si>
    <t>メッシュシート（灰）</t>
    <rPh sb="8" eb="9">
      <t>ハイ</t>
    </rPh>
    <phoneticPr fontId="2"/>
  </si>
  <si>
    <t>シートクランプ</t>
    <phoneticPr fontId="2"/>
  </si>
  <si>
    <t>40・20</t>
    <phoneticPr fontId="2"/>
  </si>
  <si>
    <t>0905</t>
    <phoneticPr fontId="2"/>
  </si>
  <si>
    <t>0902</t>
    <phoneticPr fontId="2"/>
  </si>
  <si>
    <t>0912</t>
    <phoneticPr fontId="2"/>
  </si>
  <si>
    <t>オートジョイント</t>
    <phoneticPr fontId="2"/>
  </si>
  <si>
    <t>160～200</t>
    <phoneticPr fontId="2"/>
  </si>
  <si>
    <t>200～240</t>
    <phoneticPr fontId="2"/>
  </si>
  <si>
    <t>240～320</t>
    <phoneticPr fontId="2"/>
  </si>
  <si>
    <t>280～400</t>
    <phoneticPr fontId="2"/>
  </si>
  <si>
    <t>320～480</t>
    <phoneticPr fontId="2"/>
  </si>
  <si>
    <t>480～670</t>
    <phoneticPr fontId="2"/>
  </si>
  <si>
    <t>670～860</t>
    <phoneticPr fontId="2"/>
  </si>
  <si>
    <t>860～1000</t>
    <phoneticPr fontId="2"/>
  </si>
  <si>
    <t>0.5ｍ</t>
    <phoneticPr fontId="2"/>
  </si>
  <si>
    <t>1.0ｍ</t>
    <phoneticPr fontId="2"/>
  </si>
  <si>
    <t>2.0ｍ</t>
    <phoneticPr fontId="2"/>
  </si>
  <si>
    <t>2.5ｍ</t>
    <phoneticPr fontId="2"/>
  </si>
  <si>
    <t>3.0ｍ</t>
    <phoneticPr fontId="2"/>
  </si>
  <si>
    <t>3.5ｍ</t>
    <phoneticPr fontId="2"/>
  </si>
  <si>
    <t>4.0ｍ</t>
    <phoneticPr fontId="2"/>
  </si>
  <si>
    <t>4.5ｍ</t>
    <phoneticPr fontId="2"/>
  </si>
  <si>
    <t>5.0ｍ</t>
    <phoneticPr fontId="2"/>
  </si>
  <si>
    <t>単管ジョイント</t>
    <rPh sb="0" eb="2">
      <t>タンカン</t>
    </rPh>
    <phoneticPr fontId="2"/>
  </si>
  <si>
    <t>（伸縮式）</t>
    <phoneticPr fontId="2"/>
  </si>
  <si>
    <t>W=500</t>
    <phoneticPr fontId="2"/>
  </si>
  <si>
    <t>W=240</t>
    <phoneticPr fontId="2"/>
  </si>
  <si>
    <t>4.0ｍ</t>
    <phoneticPr fontId="2"/>
  </si>
  <si>
    <t>2.0ｍ</t>
    <phoneticPr fontId="2"/>
  </si>
  <si>
    <t>1418～2300</t>
    <phoneticPr fontId="2"/>
  </si>
  <si>
    <t>300～500</t>
    <phoneticPr fontId="2"/>
  </si>
  <si>
    <t>0.5×6ｍ</t>
    <phoneticPr fontId="2"/>
  </si>
  <si>
    <t>スカイビームM</t>
    <phoneticPr fontId="2"/>
  </si>
  <si>
    <t>ステアガード</t>
    <phoneticPr fontId="2"/>
  </si>
  <si>
    <t>打込用単管ﾎﾟｰﾙ</t>
    <phoneticPr fontId="2"/>
  </si>
  <si>
    <t>結束糸（灰）</t>
    <rPh sb="0" eb="2">
      <t>ケッソク</t>
    </rPh>
    <rPh sb="2" eb="3">
      <t>イト</t>
    </rPh>
    <rPh sb="4" eb="5">
      <t>ハイ</t>
    </rPh>
    <phoneticPr fontId="2"/>
  </si>
  <si>
    <t>ジョイントロープ</t>
    <phoneticPr fontId="2"/>
  </si>
  <si>
    <t>自在ステップ</t>
    <rPh sb="0" eb="2">
      <t>ジザイ</t>
    </rPh>
    <phoneticPr fontId="2"/>
  </si>
  <si>
    <t>ベランダステップ</t>
    <phoneticPr fontId="2"/>
  </si>
  <si>
    <t>兼用直交クランプ</t>
    <rPh sb="0" eb="2">
      <t>ケンヨウ</t>
    </rPh>
    <rPh sb="2" eb="3">
      <t>チョク</t>
    </rPh>
    <rPh sb="3" eb="4">
      <t>コウ</t>
    </rPh>
    <phoneticPr fontId="2"/>
  </si>
  <si>
    <t>兼用自在クランプ</t>
    <rPh sb="0" eb="2">
      <t>ケンヨウ</t>
    </rPh>
    <rPh sb="2" eb="4">
      <t>ジザイ</t>
    </rPh>
    <phoneticPr fontId="2"/>
  </si>
  <si>
    <t>連絡先（携帯電話など）</t>
    <rPh sb="6" eb="8">
      <t>デンワ</t>
    </rPh>
    <phoneticPr fontId="2"/>
  </si>
  <si>
    <t>拓新産業　行　（FAX 804-1823）</t>
    <phoneticPr fontId="2"/>
  </si>
  <si>
    <t>重量（Kg）</t>
    <rPh sb="0" eb="1">
      <t>シゲル</t>
    </rPh>
    <rPh sb="1" eb="2">
      <t>リョウ</t>
    </rPh>
    <phoneticPr fontId="2"/>
  </si>
  <si>
    <t>重量（Kg）</t>
    <rPh sb="0" eb="2">
      <t>ジュウリョウ</t>
    </rPh>
    <phoneticPr fontId="2"/>
  </si>
  <si>
    <t>単位重量　（Kg）</t>
    <rPh sb="0" eb="2">
      <t>タンイ</t>
    </rPh>
    <rPh sb="2" eb="4">
      <t>ジュウリョウ</t>
    </rPh>
    <phoneticPr fontId="2"/>
  </si>
  <si>
    <t>・ お客様による、この様式（エクセルデータ）の変更は、</t>
    <phoneticPr fontId="2"/>
  </si>
  <si>
    <t>　 受注ミスの原因となりますのでおやめください。</t>
    <phoneticPr fontId="2"/>
  </si>
  <si>
    <t>・上記以外の商品も揃えていますので、営業にご確認をお願いします。</t>
    <rPh sb="1" eb="3">
      <t>ジョウキ</t>
    </rPh>
    <rPh sb="3" eb="5">
      <t>イガイ</t>
    </rPh>
    <rPh sb="6" eb="8">
      <t>ショウヒン</t>
    </rPh>
    <rPh sb="9" eb="10">
      <t>ソロ</t>
    </rPh>
    <rPh sb="18" eb="20">
      <t>エイギョウ</t>
    </rPh>
    <rPh sb="22" eb="24">
      <t>カクニン</t>
    </rPh>
    <rPh sb="26" eb="27">
      <t>ネガ</t>
    </rPh>
    <phoneticPr fontId="2"/>
  </si>
  <si>
    <r>
      <t>※ 幅木として使用する場合は、</t>
    </r>
    <r>
      <rPr>
        <b/>
        <sz val="9"/>
        <color indexed="10"/>
        <rFont val="ＭＳ Ｐゴシック"/>
        <family val="3"/>
        <charset val="128"/>
      </rPr>
      <t>足場板</t>
    </r>
    <r>
      <rPr>
        <sz val="9"/>
        <rFont val="ＭＳ Ｐゴシック"/>
        <family val="3"/>
        <charset val="128"/>
      </rPr>
      <t>のご注文をお願いします。</t>
    </r>
    <rPh sb="2" eb="3">
      <t>ハバ</t>
    </rPh>
    <rPh sb="3" eb="4">
      <t>キ</t>
    </rPh>
    <rPh sb="7" eb="9">
      <t>シヨウ</t>
    </rPh>
    <rPh sb="11" eb="13">
      <t>バアイ</t>
    </rPh>
    <rPh sb="15" eb="17">
      <t>アシバ</t>
    </rPh>
    <rPh sb="17" eb="18">
      <t>イタ</t>
    </rPh>
    <rPh sb="20" eb="22">
      <t>チュウモン</t>
    </rPh>
    <rPh sb="24" eb="25">
      <t>ネガ</t>
    </rPh>
    <phoneticPr fontId="2"/>
  </si>
  <si>
    <t>跳上げブラケット</t>
    <phoneticPr fontId="2"/>
  </si>
  <si>
    <t>)スパン</t>
    <phoneticPr fontId="2"/>
  </si>
  <si>
    <t>)幅用</t>
    <rPh sb="1" eb="2">
      <t>ハバ</t>
    </rPh>
    <rPh sb="2" eb="3">
      <t>ヨウ</t>
    </rPh>
    <phoneticPr fontId="2"/>
  </si>
  <si>
    <t>梁　枠</t>
    <rPh sb="0" eb="1">
      <t>ハリ</t>
    </rPh>
    <rPh sb="2" eb="3">
      <t>ワク</t>
    </rPh>
    <phoneticPr fontId="2"/>
  </si>
  <si>
    <t>　(</t>
    <phoneticPr fontId="2"/>
  </si>
  <si>
    <t>□朝一（8時30分）　　□午前10時～午前12時　 □午後3時～午後5時</t>
    <rPh sb="1" eb="3">
      <t>アサイチ</t>
    </rPh>
    <rPh sb="5" eb="6">
      <t>ジ</t>
    </rPh>
    <rPh sb="8" eb="9">
      <t>フン</t>
    </rPh>
    <phoneticPr fontId="2"/>
  </si>
  <si>
    <t>□朝一～午前10時　 □午後1時～午後3時　　　□その他</t>
    <rPh sb="1" eb="2">
      <t>アサ</t>
    </rPh>
    <rPh sb="2" eb="3">
      <t>イチ</t>
    </rPh>
    <rPh sb="4" eb="6">
      <t>ゴゼン</t>
    </rPh>
    <rPh sb="8" eb="9">
      <t>ジ</t>
    </rPh>
    <phoneticPr fontId="2"/>
  </si>
  <si>
    <r>
      <t>階段 450巾</t>
    </r>
    <r>
      <rPr>
        <sz val="11"/>
        <rFont val="ＭＳ Ｐゴシック"/>
        <family val="3"/>
        <charset val="128"/>
      </rPr>
      <t xml:space="preserve"> ｱﾙﾐ </t>
    </r>
    <rPh sb="0" eb="2">
      <t>カイダン</t>
    </rPh>
    <rPh sb="6" eb="7">
      <t>ハバ</t>
    </rPh>
    <phoneticPr fontId="2"/>
  </si>
  <si>
    <t>ベースプレート</t>
    <phoneticPr fontId="2"/>
  </si>
  <si>
    <t xml:space="preserve">建　枠 </t>
    <rPh sb="0" eb="1">
      <t>ケン</t>
    </rPh>
    <rPh sb="2" eb="3">
      <t>ワク</t>
    </rPh>
    <phoneticPr fontId="2"/>
  </si>
  <si>
    <t xml:space="preserve">板付布板 </t>
    <rPh sb="0" eb="2">
      <t>イタヅケ</t>
    </rPh>
    <rPh sb="2" eb="3">
      <t>ヌノ</t>
    </rPh>
    <rPh sb="3" eb="4">
      <t>イタ</t>
    </rPh>
    <phoneticPr fontId="2"/>
  </si>
  <si>
    <t xml:space="preserve">補助布枠 </t>
    <rPh sb="0" eb="2">
      <t>ホジョ</t>
    </rPh>
    <rPh sb="2" eb="3">
      <t>ヌノ</t>
    </rPh>
    <rPh sb="3" eb="4">
      <t>ワク</t>
    </rPh>
    <phoneticPr fontId="2"/>
  </si>
  <si>
    <t xml:space="preserve">ブレース </t>
    <phoneticPr fontId="2"/>
  </si>
  <si>
    <t xml:space="preserve">下さん </t>
    <rPh sb="0" eb="1">
      <t>シタ</t>
    </rPh>
    <phoneticPr fontId="2"/>
  </si>
  <si>
    <t xml:space="preserve">先行手摺 </t>
    <rPh sb="0" eb="2">
      <t>センコウ</t>
    </rPh>
    <rPh sb="2" eb="4">
      <t>テス</t>
    </rPh>
    <phoneticPr fontId="2"/>
  </si>
  <si>
    <t>単管ポール　</t>
    <rPh sb="0" eb="2">
      <t>タンカン</t>
    </rPh>
    <phoneticPr fontId="2"/>
  </si>
  <si>
    <t>スキマ板　</t>
    <rPh sb="3" eb="4">
      <t>イタ</t>
    </rPh>
    <phoneticPr fontId="2"/>
  </si>
  <si>
    <t>スキマ板　</t>
    <phoneticPr fontId="2"/>
  </si>
  <si>
    <t>※数量はお早目にお願いします。</t>
    <rPh sb="1" eb="3">
      <t>スウリョウ</t>
    </rPh>
    <rPh sb="5" eb="7">
      <t>ハヤメ</t>
    </rPh>
    <rPh sb="9" eb="10">
      <t>ネガ</t>
    </rPh>
    <phoneticPr fontId="2"/>
  </si>
  <si>
    <r>
      <t>総重量 (</t>
    </r>
    <r>
      <rPr>
        <sz val="11"/>
        <rFont val="ＭＳ Ｐゴシック"/>
        <family val="3"/>
        <charset val="128"/>
      </rPr>
      <t>Kg)</t>
    </r>
    <rPh sb="0" eb="3">
      <t>ソウジュウリョウ</t>
    </rPh>
    <phoneticPr fontId="2"/>
  </si>
  <si>
    <t>トラック４ｔｕ（片道）</t>
    <rPh sb="8" eb="10">
      <t>カタミチ</t>
    </rPh>
    <phoneticPr fontId="2"/>
  </si>
  <si>
    <t>　　（　 本社 　・　 東部 　）</t>
    <phoneticPr fontId="2"/>
  </si>
  <si>
    <r>
      <t xml:space="preserve">・ </t>
    </r>
    <r>
      <rPr>
        <b/>
        <u/>
        <sz val="9"/>
        <color rgb="FFFF0000"/>
        <rFont val="ＭＳ Ｐゴシック"/>
        <family val="3"/>
        <charset val="128"/>
      </rPr>
      <t>毎月、第2土曜日は定休日</t>
    </r>
    <r>
      <rPr>
        <sz val="9"/>
        <color theme="1"/>
        <rFont val="ＭＳ Ｐゴシック"/>
        <family val="3"/>
        <charset val="128"/>
      </rPr>
      <t>となっていますので、ご協力お願いします。</t>
    </r>
    <rPh sb="2" eb="4">
      <t>マイツキ</t>
    </rPh>
    <rPh sb="5" eb="6">
      <t>ダイ</t>
    </rPh>
    <rPh sb="7" eb="10">
      <t>ドヨウビ</t>
    </rPh>
    <rPh sb="11" eb="14">
      <t>テイキュウビ</t>
    </rPh>
    <rPh sb="25" eb="27">
      <t>キョウリョク</t>
    </rPh>
    <rPh sb="28" eb="29">
      <t>ネガ</t>
    </rPh>
    <phoneticPr fontId="2"/>
  </si>
  <si>
    <r>
      <t>・ 配送予約は、</t>
    </r>
    <r>
      <rPr>
        <b/>
        <u/>
        <sz val="9"/>
        <color rgb="FFFF0000"/>
        <rFont val="ＭＳ Ｐゴシック"/>
        <family val="3"/>
        <charset val="128"/>
      </rPr>
      <t>3～4日前</t>
    </r>
    <r>
      <rPr>
        <sz val="9"/>
        <color theme="1"/>
        <rFont val="ＭＳ Ｐゴシック"/>
        <family val="3"/>
        <charset val="128"/>
      </rPr>
      <t>、機材の数量は</t>
    </r>
    <r>
      <rPr>
        <b/>
        <u/>
        <sz val="9"/>
        <color rgb="FFFF0000"/>
        <rFont val="ＭＳ Ｐゴシック"/>
        <family val="3"/>
        <charset val="128"/>
      </rPr>
      <t>2日前まで</t>
    </r>
    <r>
      <rPr>
        <sz val="9"/>
        <color theme="1"/>
        <rFont val="ＭＳ Ｐゴシック"/>
        <family val="3"/>
        <charset val="128"/>
      </rPr>
      <t>にはご連絡をお願いします。</t>
    </r>
    <rPh sb="2" eb="4">
      <t>ハイソウ</t>
    </rPh>
    <rPh sb="4" eb="6">
      <t>ヨヤク</t>
    </rPh>
    <rPh sb="11" eb="13">
      <t>ニチマエ</t>
    </rPh>
    <rPh sb="14" eb="16">
      <t>キザイ</t>
    </rPh>
    <rPh sb="17" eb="19">
      <t>スウリョウ</t>
    </rPh>
    <rPh sb="21" eb="23">
      <t>ニチマエ</t>
    </rPh>
    <rPh sb="28" eb="30">
      <t>レンラク</t>
    </rPh>
    <rPh sb="32" eb="33">
      <t>ネガ</t>
    </rPh>
    <phoneticPr fontId="2"/>
  </si>
  <si>
    <r>
      <t>・ 数量は、なるべく</t>
    </r>
    <r>
      <rPr>
        <b/>
        <u/>
        <sz val="9"/>
        <color rgb="FFFF0000"/>
        <rFont val="ＭＳ Ｐゴシック"/>
        <family val="3"/>
        <charset val="128"/>
      </rPr>
      <t>梱包数</t>
    </r>
    <r>
      <rPr>
        <sz val="9"/>
        <color theme="1"/>
        <rFont val="ＭＳ Ｐゴシック"/>
        <family val="3"/>
        <charset val="128"/>
      </rPr>
      <t>でお願いします。</t>
    </r>
    <phoneticPr fontId="2"/>
  </si>
  <si>
    <t>)</t>
    <phoneticPr fontId="2"/>
  </si>
  <si>
    <t>（</t>
    <phoneticPr fontId="2"/>
  </si>
  <si>
    <t>注 文 日</t>
    <rPh sb="0" eb="1">
      <t>チュウ</t>
    </rPh>
    <rPh sb="2" eb="3">
      <t>ブン</t>
    </rPh>
    <rPh sb="4" eb="5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</si>
  <si>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</si>
  <si>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</si>
  <si>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</si>
  <si>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r>
      <t>※ブラケットは</t>
    </r>
    <r>
      <rPr>
        <b/>
        <sz val="11"/>
        <color indexed="10"/>
        <rFont val="ＭＳ Ｐゴシック"/>
        <family val="3"/>
        <charset val="128"/>
      </rPr>
      <t>カプラー無・付</t>
    </r>
    <r>
      <rPr>
        <b/>
        <sz val="11"/>
        <color indexed="8"/>
        <rFont val="ＭＳ Ｐゴシック"/>
        <family val="3"/>
        <charset val="128"/>
      </rPr>
      <t>をご指定下さい。</t>
    </r>
    <rPh sb="11" eb="12">
      <t>ナシ</t>
    </rPh>
    <rPh sb="13" eb="14">
      <t>ツ</t>
    </rPh>
    <rPh sb="16" eb="18">
      <t>シテイ</t>
    </rPh>
    <rPh sb="18" eb="19">
      <t>クダ</t>
    </rPh>
    <phoneticPr fontId="2"/>
  </si>
  <si>
    <t>ブラケット35型</t>
    <phoneticPr fontId="2"/>
  </si>
  <si>
    <t>ブラケット57型</t>
    <phoneticPr fontId="2"/>
  </si>
  <si>
    <t>ブラケット1025型</t>
    <phoneticPr fontId="2"/>
  </si>
  <si>
    <t>先端カプラ</t>
    <rPh sb="0" eb="2">
      <t>センタン</t>
    </rPh>
    <phoneticPr fontId="2"/>
  </si>
  <si>
    <t>自動入力</t>
    <rPh sb="0" eb="2">
      <t>ジドウ</t>
    </rPh>
    <rPh sb="2" eb="4">
      <t>ニュウリョク</t>
    </rPh>
    <phoneticPr fontId="2"/>
  </si>
  <si>
    <t>↓カプラの有無</t>
    <rPh sb="5" eb="7">
      <t>ウム</t>
    </rPh>
    <phoneticPr fontId="2"/>
  </si>
  <si>
    <t>ステージ</t>
    <phoneticPr fontId="2"/>
  </si>
  <si>
    <t>ステージ</t>
    <phoneticPr fontId="2"/>
  </si>
  <si>
    <t>壁つなぎ A-200</t>
    <rPh sb="0" eb="1">
      <t>カベ</t>
    </rPh>
    <phoneticPr fontId="2"/>
  </si>
  <si>
    <t>壁つなぎ A-160</t>
    <rPh sb="0" eb="1">
      <t>カベ</t>
    </rPh>
    <phoneticPr fontId="2"/>
  </si>
  <si>
    <t>壁つなぎ A-300</t>
    <rPh sb="0" eb="1">
      <t>カベ</t>
    </rPh>
    <phoneticPr fontId="2"/>
  </si>
  <si>
    <t>壁つなぎ A-350</t>
    <rPh sb="0" eb="1">
      <t>カベ</t>
    </rPh>
    <phoneticPr fontId="2"/>
  </si>
  <si>
    <t>壁つなぎ A-400</t>
    <rPh sb="0" eb="1">
      <t>カベ</t>
    </rPh>
    <phoneticPr fontId="2"/>
  </si>
  <si>
    <t>壁つなぎ A-600</t>
    <rPh sb="0" eb="1">
      <t>カベ</t>
    </rPh>
    <phoneticPr fontId="2"/>
  </si>
  <si>
    <t>壁つなぎ A-1000</t>
    <rPh sb="0" eb="1">
      <t>カベ</t>
    </rPh>
    <phoneticPr fontId="2"/>
  </si>
  <si>
    <t>ジャッキベース</t>
    <phoneticPr fontId="2"/>
  </si>
  <si>
    <t>列</t>
    <rPh sb="0" eb="1">
      <t>レツ</t>
    </rPh>
    <phoneticPr fontId="2"/>
  </si>
  <si>
    <t>階段手摺ステアレール</t>
    <rPh sb="0" eb="2">
      <t>カイダン</t>
    </rPh>
    <rPh sb="2" eb="3">
      <t>テ</t>
    </rPh>
    <rPh sb="3" eb="4">
      <t>ス</t>
    </rPh>
    <phoneticPr fontId="2"/>
  </si>
  <si>
    <t>壁つなぎ A-800</t>
  </si>
  <si>
    <t>開口部</t>
    <rPh sb="0" eb="3">
      <t>カイコウブ</t>
    </rPh>
    <phoneticPr fontId="2"/>
  </si>
  <si>
    <t>(方杖・隅梁受け含む）</t>
    <rPh sb="1" eb="2">
      <t>カタ</t>
    </rPh>
    <rPh sb="2" eb="3">
      <t>ツエ</t>
    </rPh>
    <rPh sb="4" eb="5">
      <t>スミ</t>
    </rPh>
    <rPh sb="5" eb="6">
      <t>ハリ</t>
    </rPh>
    <rPh sb="6" eb="7">
      <t>ウ</t>
    </rPh>
    <rPh sb="8" eb="9">
      <t>フク</t>
    </rPh>
    <phoneticPr fontId="2"/>
  </si>
  <si>
    <r>
      <t>↓※梁枠梁渡しの</t>
    </r>
    <r>
      <rPr>
        <b/>
        <sz val="10"/>
        <color rgb="FFFF0000"/>
        <rFont val="ＭＳ Ｐゴシック"/>
        <family val="3"/>
        <charset val="128"/>
      </rPr>
      <t>サイズ</t>
    </r>
    <r>
      <rPr>
        <b/>
        <sz val="10"/>
        <rFont val="ＭＳ Ｐゴシック"/>
        <family val="3"/>
        <charset val="128"/>
      </rPr>
      <t>と開口部の</t>
    </r>
    <r>
      <rPr>
        <b/>
        <sz val="10"/>
        <color rgb="FFFF0000"/>
        <rFont val="ＭＳ Ｐゴシック"/>
        <family val="3"/>
        <charset val="128"/>
      </rPr>
      <t>数</t>
    </r>
    <r>
      <rPr>
        <b/>
        <sz val="10"/>
        <rFont val="ＭＳ Ｐゴシック"/>
        <family val="3"/>
        <charset val="128"/>
      </rPr>
      <t>を記載ください</t>
    </r>
    <rPh sb="2" eb="3">
      <t>ハリ</t>
    </rPh>
    <rPh sb="3" eb="4">
      <t>ワク</t>
    </rPh>
    <rPh sb="4" eb="5">
      <t>ハリ</t>
    </rPh>
    <rPh sb="5" eb="6">
      <t>ワタ</t>
    </rPh>
    <rPh sb="18" eb="20">
      <t>キサイ</t>
    </rPh>
    <phoneticPr fontId="2"/>
  </si>
  <si>
    <t>ロングジャッキベース</t>
    <phoneticPr fontId="2"/>
  </si>
  <si>
    <t>0.3ｍ</t>
    <phoneticPr fontId="2"/>
  </si>
  <si>
    <t>敷板　【販売】</t>
    <rPh sb="0" eb="2">
      <t>シキイタ</t>
    </rPh>
    <rPh sb="4" eb="6">
      <t>ハンバイ</t>
    </rPh>
    <phoneticPr fontId="2"/>
  </si>
  <si>
    <t>670～860</t>
    <phoneticPr fontId="2"/>
  </si>
  <si>
    <t>カ所</t>
    <rPh sb="1" eb="2">
      <t>ジョ</t>
    </rPh>
    <phoneticPr fontId="2"/>
  </si>
  <si>
    <t>H30年10月01日様式更新</t>
    <rPh sb="3" eb="4">
      <t>ネン</t>
    </rPh>
    <rPh sb="6" eb="7">
      <t>ガツ</t>
    </rPh>
    <rPh sb="9" eb="10">
      <t>ニチ</t>
    </rPh>
    <rPh sb="10" eb="12">
      <t>ヨウシキ</t>
    </rPh>
    <rPh sb="12" eb="14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</si>
</sst>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_);[Red]\(0\)"/>
    <numFmt numFmtId="179" formatCode="0.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/>
      </right>
      <top style="thin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hair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 style="hair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hair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ck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ck">
        <color indexed="64"/>
      </top>
      <bottom style="hair">
        <color indexed="64"/>
      </bottom>
      <diagonal style="hair">
        <color indexed="64"/>
      </diagonal>
    </border>
    <border diagonalUp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 diagonalUp="1"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ck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ck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theme="1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5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6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76" fontId="4" fillId="0" borderId="9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176" fontId="4" fillId="0" borderId="13" xfId="0" applyNumberFormat="1" applyFont="1" applyBorder="1" applyAlignment="1" applyProtection="1">
      <alignment horizontal="right"/>
    </xf>
    <xf numFmtId="176" fontId="4" fillId="0" borderId="13" xfId="0" applyNumberFormat="1" applyFont="1" applyFill="1" applyBorder="1" applyAlignment="1" applyProtection="1">
      <alignment horizontal="right"/>
    </xf>
    <xf numFmtId="176" fontId="4" fillId="0" borderId="14" xfId="0" applyNumberFormat="1" applyFont="1" applyBorder="1" applyAlignment="1" applyProtection="1">
      <alignment horizontal="right"/>
    </xf>
    <xf numFmtId="176" fontId="4" fillId="0" borderId="10" xfId="0" applyNumberFormat="1" applyFont="1" applyFill="1" applyBorder="1" applyAlignment="1" applyProtection="1">
      <alignment horizontal="right"/>
    </xf>
    <xf numFmtId="0" fontId="3" fillId="0" borderId="18" xfId="0" applyFont="1" applyBorder="1" applyAlignment="1" applyProtection="1">
      <alignment horizontal="left"/>
    </xf>
    <xf numFmtId="176" fontId="4" fillId="0" borderId="19" xfId="0" applyNumberFormat="1" applyFont="1" applyBorder="1" applyAlignment="1" applyProtection="1">
      <alignment horizontal="right"/>
    </xf>
    <xf numFmtId="176" fontId="4" fillId="0" borderId="22" xfId="0" applyNumberFormat="1" applyFont="1" applyBorder="1" applyAlignment="1" applyProtection="1">
      <alignment horizontal="right"/>
    </xf>
    <xf numFmtId="0" fontId="3" fillId="0" borderId="23" xfId="0" applyFont="1" applyBorder="1" applyProtection="1"/>
    <xf numFmtId="0" fontId="3" fillId="0" borderId="24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29" xfId="0" applyFont="1" applyBorder="1" applyProtection="1"/>
    <xf numFmtId="176" fontId="4" fillId="0" borderId="30" xfId="0" applyNumberFormat="1" applyFont="1" applyBorder="1" applyAlignment="1" applyProtection="1">
      <alignment horizontal="right"/>
    </xf>
    <xf numFmtId="0" fontId="10" fillId="0" borderId="31" xfId="0" applyFont="1" applyBorder="1" applyProtection="1"/>
    <xf numFmtId="0" fontId="10" fillId="0" borderId="32" xfId="0" applyFont="1" applyBorder="1" applyProtection="1"/>
    <xf numFmtId="0" fontId="1" fillId="0" borderId="14" xfId="0" applyFont="1" applyBorder="1" applyAlignment="1" applyProtection="1"/>
    <xf numFmtId="0" fontId="1" fillId="0" borderId="33" xfId="0" applyFont="1" applyBorder="1" applyAlignment="1" applyProtection="1"/>
    <xf numFmtId="0" fontId="1" fillId="0" borderId="18" xfId="0" applyFont="1" applyBorder="1" applyProtection="1"/>
    <xf numFmtId="0" fontId="1" fillId="0" borderId="15" xfId="0" applyFont="1" applyBorder="1" applyAlignment="1" applyProtection="1"/>
    <xf numFmtId="0" fontId="1" fillId="0" borderId="34" xfId="0" applyFont="1" applyBorder="1" applyAlignment="1" applyProtection="1"/>
    <xf numFmtId="176" fontId="4" fillId="0" borderId="37" xfId="0" applyNumberFormat="1" applyFont="1" applyBorder="1" applyAlignment="1" applyProtection="1">
      <alignment horizontal="right"/>
    </xf>
    <xf numFmtId="176" fontId="4" fillId="0" borderId="38" xfId="0" applyNumberFormat="1" applyFont="1" applyBorder="1" applyAlignment="1" applyProtection="1">
      <alignment horizontal="right"/>
    </xf>
    <xf numFmtId="176" fontId="4" fillId="0" borderId="14" xfId="0" applyNumberFormat="1" applyFont="1" applyFill="1" applyBorder="1" applyAlignment="1" applyProtection="1">
      <alignment horizontal="right"/>
    </xf>
    <xf numFmtId="176" fontId="4" fillId="0" borderId="33" xfId="0" applyNumberFormat="1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16" xfId="0" quotePrefix="1" applyFont="1" applyBorder="1" applyAlignment="1" applyProtection="1">
      <alignment horizontal="left"/>
    </xf>
    <xf numFmtId="0" fontId="6" fillId="0" borderId="17" xfId="0" quotePrefix="1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41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horizontal="left"/>
    </xf>
    <xf numFmtId="176" fontId="4" fillId="0" borderId="44" xfId="0" applyNumberFormat="1" applyFont="1" applyFill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0" fontId="6" fillId="0" borderId="46" xfId="0" applyFont="1" applyBorder="1" applyAlignment="1" applyProtection="1">
      <alignment horizontal="left"/>
    </xf>
    <xf numFmtId="0" fontId="6" fillId="0" borderId="47" xfId="0" applyFont="1" applyBorder="1" applyAlignment="1" applyProtection="1">
      <alignment horizontal="left"/>
    </xf>
    <xf numFmtId="0" fontId="7" fillId="0" borderId="0" xfId="0" applyFont="1" applyProtection="1"/>
    <xf numFmtId="0" fontId="0" fillId="0" borderId="49" xfId="0" applyBorder="1" applyAlignment="1" applyProtection="1">
      <alignment vertical="center"/>
    </xf>
    <xf numFmtId="0" fontId="3" fillId="0" borderId="0" xfId="0" applyFont="1" applyAlignment="1" applyProtection="1"/>
    <xf numFmtId="0" fontId="3" fillId="0" borderId="54" xfId="0" applyFont="1" applyBorder="1" applyProtection="1"/>
    <xf numFmtId="0" fontId="3" fillId="0" borderId="55" xfId="0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0" fontId="3" fillId="0" borderId="58" xfId="0" applyFont="1" applyBorder="1" applyProtection="1"/>
    <xf numFmtId="0" fontId="3" fillId="0" borderId="59" xfId="0" applyFont="1" applyBorder="1" applyProtection="1"/>
    <xf numFmtId="0" fontId="3" fillId="0" borderId="60" xfId="0" applyFont="1" applyBorder="1" applyProtection="1"/>
    <xf numFmtId="0" fontId="3" fillId="0" borderId="61" xfId="0" applyFont="1" applyBorder="1" applyProtection="1"/>
    <xf numFmtId="0" fontId="3" fillId="0" borderId="59" xfId="0" applyFont="1" applyFill="1" applyBorder="1" applyProtection="1"/>
    <xf numFmtId="0" fontId="3" fillId="0" borderId="58" xfId="0" applyFont="1" applyFill="1" applyBorder="1" applyProtection="1"/>
    <xf numFmtId="0" fontId="3" fillId="0" borderId="62" xfId="0" applyFont="1" applyBorder="1" applyProtection="1"/>
    <xf numFmtId="0" fontId="3" fillId="0" borderId="63" xfId="0" applyFont="1" applyBorder="1" applyProtection="1"/>
    <xf numFmtId="0" fontId="6" fillId="0" borderId="64" xfId="0" applyFont="1" applyBorder="1" applyProtection="1"/>
    <xf numFmtId="0" fontId="6" fillId="0" borderId="65" xfId="0" applyFont="1" applyBorder="1" applyProtection="1"/>
    <xf numFmtId="0" fontId="6" fillId="0" borderId="66" xfId="0" applyFont="1" applyBorder="1" applyAlignment="1" applyProtection="1">
      <alignment horizontal="left"/>
    </xf>
    <xf numFmtId="0" fontId="11" fillId="0" borderId="67" xfId="0" applyFont="1" applyBorder="1" applyAlignment="1" applyProtection="1">
      <alignment horizontal="left"/>
    </xf>
    <xf numFmtId="0" fontId="11" fillId="0" borderId="68" xfId="0" applyFont="1" applyBorder="1" applyAlignment="1" applyProtection="1">
      <alignment horizontal="left"/>
    </xf>
    <xf numFmtId="0" fontId="6" fillId="0" borderId="64" xfId="0" applyFont="1" applyFill="1" applyBorder="1" applyAlignment="1" applyProtection="1">
      <alignment horizontal="left"/>
    </xf>
    <xf numFmtId="0" fontId="6" fillId="0" borderId="47" xfId="0" applyFont="1" applyFill="1" applyBorder="1" applyAlignment="1" applyProtection="1">
      <alignment horizontal="left"/>
    </xf>
    <xf numFmtId="0" fontId="6" fillId="0" borderId="64" xfId="0" applyFont="1" applyBorder="1" applyAlignment="1" applyProtection="1">
      <alignment horizontal="left"/>
    </xf>
    <xf numFmtId="0" fontId="6" fillId="0" borderId="69" xfId="0" applyFont="1" applyBorder="1" applyAlignment="1" applyProtection="1">
      <alignment horizontal="left"/>
    </xf>
    <xf numFmtId="0" fontId="3" fillId="0" borderId="64" xfId="0" applyFont="1" applyBorder="1" applyAlignment="1" applyProtection="1">
      <alignment horizontal="left"/>
    </xf>
    <xf numFmtId="0" fontId="3" fillId="0" borderId="47" xfId="0" applyFont="1" applyBorder="1" applyAlignment="1" applyProtection="1">
      <alignment horizontal="left"/>
    </xf>
    <xf numFmtId="0" fontId="6" fillId="0" borderId="47" xfId="0" applyFont="1" applyBorder="1" applyProtection="1"/>
    <xf numFmtId="0" fontId="6" fillId="0" borderId="20" xfId="0" applyFont="1" applyBorder="1" applyAlignment="1" applyProtection="1"/>
    <xf numFmtId="176" fontId="4" fillId="0" borderId="70" xfId="0" applyNumberFormat="1" applyFont="1" applyBorder="1" applyAlignment="1" applyProtection="1">
      <alignment horizontal="right"/>
    </xf>
    <xf numFmtId="0" fontId="6" fillId="0" borderId="17" xfId="0" applyFont="1" applyBorder="1" applyAlignment="1" applyProtection="1"/>
    <xf numFmtId="0" fontId="3" fillId="0" borderId="71" xfId="0" applyFont="1" applyBorder="1" applyAlignment="1" applyProtection="1"/>
    <xf numFmtId="0" fontId="0" fillId="0" borderId="14" xfId="0" applyFont="1" applyBorder="1" applyAlignment="1" applyProtection="1"/>
    <xf numFmtId="0" fontId="0" fillId="0" borderId="15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vertical="center"/>
    </xf>
    <xf numFmtId="0" fontId="6" fillId="0" borderId="48" xfId="0" applyFont="1" applyBorder="1" applyAlignment="1" applyProtection="1">
      <alignment vertical="center"/>
    </xf>
    <xf numFmtId="0" fontId="6" fillId="0" borderId="50" xfId="0" applyFont="1" applyBorder="1" applyAlignment="1" applyProtection="1">
      <alignment vertical="center"/>
    </xf>
    <xf numFmtId="0" fontId="6" fillId="0" borderId="0" xfId="0" applyFont="1" applyProtection="1"/>
    <xf numFmtId="0" fontId="6" fillId="0" borderId="5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3" fillId="0" borderId="102" xfId="0" applyNumberFormat="1" applyFont="1" applyBorder="1" applyAlignment="1" applyProtection="1">
      <alignment horizontal="right"/>
    </xf>
    <xf numFmtId="176" fontId="3" fillId="0" borderId="72" xfId="0" applyNumberFormat="1" applyFont="1" applyBorder="1" applyAlignment="1" applyProtection="1">
      <alignment horizontal="right"/>
    </xf>
    <xf numFmtId="176" fontId="3" fillId="0" borderId="103" xfId="0" applyNumberFormat="1" applyFont="1" applyBorder="1" applyAlignment="1" applyProtection="1">
      <alignment horizontal="right"/>
    </xf>
    <xf numFmtId="176" fontId="3" fillId="0" borderId="104" xfId="0" applyNumberFormat="1" applyFont="1" applyBorder="1" applyAlignment="1" applyProtection="1">
      <alignment horizontal="right"/>
    </xf>
    <xf numFmtId="176" fontId="3" fillId="0" borderId="5" xfId="0" applyNumberFormat="1" applyFont="1" applyBorder="1" applyAlignment="1" applyProtection="1">
      <alignment horizontal="right"/>
    </xf>
    <xf numFmtId="0" fontId="0" fillId="0" borderId="106" xfId="0" applyBorder="1" applyProtection="1"/>
    <xf numFmtId="176" fontId="3" fillId="0" borderId="110" xfId="0" applyNumberFormat="1" applyFont="1" applyBorder="1" applyAlignment="1" applyProtection="1">
      <alignment horizontal="right"/>
    </xf>
    <xf numFmtId="176" fontId="3" fillId="0" borderId="105" xfId="0" applyNumberFormat="1" applyFont="1" applyBorder="1" applyAlignment="1" applyProtection="1">
      <alignment horizontal="right"/>
    </xf>
    <xf numFmtId="176" fontId="3" fillId="0" borderId="111" xfId="0" applyNumberFormat="1" applyFont="1" applyBorder="1" applyAlignment="1" applyProtection="1">
      <alignment horizontal="right"/>
    </xf>
    <xf numFmtId="176" fontId="3" fillId="0" borderId="108" xfId="0" applyNumberFormat="1" applyFont="1" applyBorder="1" applyAlignment="1" applyProtection="1">
      <alignment horizontal="right"/>
    </xf>
    <xf numFmtId="176" fontId="3" fillId="0" borderId="107" xfId="0" applyNumberFormat="1" applyFont="1" applyBorder="1" applyAlignment="1" applyProtection="1">
      <alignment horizontal="right"/>
    </xf>
    <xf numFmtId="176" fontId="3" fillId="0" borderId="112" xfId="0" applyNumberFormat="1" applyFont="1" applyBorder="1" applyAlignment="1" applyProtection="1">
      <alignment horizontal="right"/>
    </xf>
    <xf numFmtId="176" fontId="3" fillId="0" borderId="113" xfId="0" applyNumberFormat="1" applyFont="1" applyBorder="1" applyAlignment="1" applyProtection="1">
      <alignment horizontal="right"/>
    </xf>
    <xf numFmtId="176" fontId="3" fillId="0" borderId="114" xfId="0" applyNumberFormat="1" applyFont="1" applyBorder="1" applyAlignment="1" applyProtection="1"/>
    <xf numFmtId="176" fontId="3" fillId="0" borderId="115" xfId="0" applyNumberFormat="1" applyFont="1" applyBorder="1" applyAlignment="1" applyProtection="1">
      <alignment horizontal="right"/>
    </xf>
    <xf numFmtId="176" fontId="3" fillId="0" borderId="116" xfId="0" applyNumberFormat="1" applyFont="1" applyBorder="1" applyAlignment="1" applyProtection="1">
      <alignment horizontal="right"/>
    </xf>
    <xf numFmtId="176" fontId="3" fillId="0" borderId="107" xfId="0" applyNumberFormat="1" applyFont="1" applyBorder="1" applyAlignment="1" applyProtection="1">
      <alignment vertical="top"/>
    </xf>
    <xf numFmtId="0" fontId="15" fillId="0" borderId="107" xfId="0" applyFont="1" applyBorder="1" applyAlignment="1" applyProtection="1"/>
    <xf numFmtId="0" fontId="0" fillId="0" borderId="109" xfId="0" applyBorder="1" applyAlignment="1" applyProtection="1"/>
    <xf numFmtId="0" fontId="0" fillId="0" borderId="0" xfId="0" applyBorder="1" applyAlignment="1" applyProtection="1">
      <alignment horizontal="right"/>
    </xf>
    <xf numFmtId="0" fontId="17" fillId="0" borderId="0" xfId="0" applyFont="1" applyProtection="1"/>
    <xf numFmtId="0" fontId="16" fillId="0" borderId="5" xfId="0" applyFont="1" applyBorder="1" applyAlignment="1" applyProtection="1">
      <alignment horizontal="left" shrinkToFit="1"/>
    </xf>
    <xf numFmtId="179" fontId="7" fillId="0" borderId="0" xfId="0" applyNumberFormat="1" applyFont="1" applyBorder="1" applyAlignment="1" applyProtection="1">
      <alignment horizontal="center" vertical="center" shrinkToFit="1"/>
    </xf>
    <xf numFmtId="178" fontId="7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right"/>
    </xf>
    <xf numFmtId="0" fontId="19" fillId="0" borderId="49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22" fillId="0" borderId="49" xfId="0" applyFont="1" applyBorder="1" applyAlignment="1" applyProtection="1">
      <alignment horizontal="center" vertical="center" wrapText="1"/>
    </xf>
    <xf numFmtId="176" fontId="22" fillId="0" borderId="107" xfId="0" applyNumberFormat="1" applyFont="1" applyBorder="1" applyAlignment="1" applyProtection="1">
      <alignment horizontal="center" vertical="top"/>
    </xf>
    <xf numFmtId="0" fontId="24" fillId="0" borderId="107" xfId="0" applyFont="1" applyBorder="1" applyAlignment="1" applyProtection="1">
      <alignment horizontal="center"/>
    </xf>
    <xf numFmtId="0" fontId="19" fillId="0" borderId="109" xfId="0" applyFont="1" applyBorder="1" applyAlignment="1" applyProtection="1">
      <alignment horizontal="center"/>
    </xf>
    <xf numFmtId="0" fontId="0" fillId="0" borderId="8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5" xfId="0" applyFont="1" applyBorder="1" applyProtection="1"/>
    <xf numFmtId="0" fontId="0" fillId="0" borderId="17" xfId="0" applyFont="1" applyBorder="1" applyProtection="1"/>
    <xf numFmtId="0" fontId="0" fillId="0" borderId="20" xfId="0" applyFont="1" applyBorder="1" applyProtection="1"/>
    <xf numFmtId="0" fontId="0" fillId="0" borderId="16" xfId="0" applyFont="1" applyBorder="1" applyProtection="1"/>
    <xf numFmtId="0" fontId="0" fillId="0" borderId="109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27" fillId="0" borderId="0" xfId="0" applyFont="1" applyBorder="1" applyProtection="1"/>
    <xf numFmtId="0" fontId="26" fillId="0" borderId="0" xfId="0" applyFont="1" applyFill="1" applyBorder="1" applyAlignment="1" applyProtection="1"/>
    <xf numFmtId="177" fontId="0" fillId="0" borderId="6" xfId="0" applyNumberFormat="1" applyFont="1" applyFill="1" applyBorder="1" applyAlignment="1" applyProtection="1">
      <alignment vertical="center"/>
    </xf>
    <xf numFmtId="0" fontId="0" fillId="0" borderId="0" xfId="0" applyFont="1" applyBorder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19" fillId="0" borderId="0" xfId="0" applyFont="1" applyBorder="1" applyProtection="1"/>
    <xf numFmtId="0" fontId="22" fillId="0" borderId="0" xfId="0" applyFont="1" applyFill="1" applyBorder="1" applyAlignment="1" applyProtection="1"/>
    <xf numFmtId="0" fontId="22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24" xfId="0" applyFont="1" applyBorder="1" applyProtection="1"/>
    <xf numFmtId="0" fontId="4" fillId="0" borderId="25" xfId="0" applyFont="1" applyBorder="1" applyProtection="1"/>
    <xf numFmtId="0" fontId="3" fillId="0" borderId="49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15" fillId="0" borderId="10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176" fontId="3" fillId="0" borderId="107" xfId="0" applyNumberFormat="1" applyFont="1" applyBorder="1" applyAlignment="1" applyProtection="1">
      <alignment horizontal="center" vertical="top"/>
    </xf>
    <xf numFmtId="0" fontId="0" fillId="0" borderId="49" xfId="0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/>
    </xf>
    <xf numFmtId="0" fontId="0" fillId="0" borderId="124" xfId="0" applyBorder="1" applyProtection="1"/>
    <xf numFmtId="0" fontId="0" fillId="0" borderId="127" xfId="0" applyBorder="1" applyProtection="1"/>
    <xf numFmtId="0" fontId="6" fillId="0" borderId="127" xfId="0" applyFont="1" applyBorder="1" applyProtection="1"/>
    <xf numFmtId="0" fontId="6" fillId="0" borderId="129" xfId="0" applyFont="1" applyBorder="1" applyProtection="1"/>
    <xf numFmtId="0" fontId="7" fillId="2" borderId="4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4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176" fontId="3" fillId="0" borderId="141" xfId="0" applyNumberFormat="1" applyFont="1" applyBorder="1" applyAlignment="1" applyProtection="1">
      <alignment horizontal="right"/>
    </xf>
    <xf numFmtId="176" fontId="3" fillId="0" borderId="142" xfId="0" applyNumberFormat="1" applyFont="1" applyBorder="1" applyAlignment="1" applyProtection="1">
      <alignment horizontal="right"/>
    </xf>
    <xf numFmtId="176" fontId="3" fillId="0" borderId="143" xfId="0" applyNumberFormat="1" applyFont="1" applyBorder="1" applyAlignment="1" applyProtection="1">
      <alignment horizontal="right"/>
    </xf>
    <xf numFmtId="176" fontId="3" fillId="0" borderId="144" xfId="0" applyNumberFormat="1" applyFont="1" applyBorder="1" applyAlignment="1" applyProtection="1">
      <alignment horizontal="right"/>
    </xf>
    <xf numFmtId="176" fontId="3" fillId="0" borderId="145" xfId="0" applyNumberFormat="1" applyFont="1" applyBorder="1" applyAlignment="1" applyProtection="1">
      <alignment horizontal="right"/>
    </xf>
    <xf numFmtId="176" fontId="3" fillId="0" borderId="146" xfId="0" applyNumberFormat="1" applyFont="1" applyBorder="1" applyAlignment="1" applyProtection="1">
      <alignment horizontal="right"/>
    </xf>
    <xf numFmtId="176" fontId="3" fillId="0" borderId="147" xfId="0" applyNumberFormat="1" applyFont="1" applyBorder="1" applyAlignment="1" applyProtection="1">
      <alignment horizontal="right"/>
    </xf>
    <xf numFmtId="0" fontId="20" fillId="0" borderId="5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0" fillId="0" borderId="9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0" fillId="0" borderId="51" xfId="0" applyBorder="1" applyProtection="1"/>
    <xf numFmtId="0" fontId="19" fillId="0" borderId="5" xfId="0" applyFont="1" applyBorder="1" applyProtection="1"/>
    <xf numFmtId="0" fontId="7" fillId="0" borderId="91" xfId="0" applyFont="1" applyBorder="1" applyAlignment="1" applyProtection="1">
      <alignment horizontal="left" vertical="center"/>
    </xf>
    <xf numFmtId="0" fontId="20" fillId="0" borderId="9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78" fontId="8" fillId="0" borderId="102" xfId="0" applyNumberFormat="1" applyFont="1" applyFill="1" applyBorder="1" applyAlignment="1" applyProtection="1"/>
    <xf numFmtId="178" fontId="23" fillId="0" borderId="102" xfId="0" applyNumberFormat="1" applyFont="1" applyFill="1" applyBorder="1" applyAlignment="1" applyProtection="1"/>
    <xf numFmtId="178" fontId="8" fillId="0" borderId="72" xfId="0" applyNumberFormat="1" applyFont="1" applyFill="1" applyBorder="1" applyAlignment="1" applyProtection="1"/>
    <xf numFmtId="178" fontId="23" fillId="0" borderId="72" xfId="0" applyNumberFormat="1" applyFont="1" applyFill="1" applyBorder="1" applyAlignment="1" applyProtection="1"/>
    <xf numFmtId="178" fontId="8" fillId="0" borderId="104" xfId="0" applyNumberFormat="1" applyFont="1" applyFill="1" applyBorder="1" applyAlignment="1" applyProtection="1"/>
    <xf numFmtId="178" fontId="23" fillId="0" borderId="104" xfId="0" applyNumberFormat="1" applyFont="1" applyFill="1" applyBorder="1" applyAlignment="1" applyProtection="1"/>
    <xf numFmtId="178" fontId="8" fillId="0" borderId="103" xfId="0" applyNumberFormat="1" applyFont="1" applyFill="1" applyBorder="1" applyAlignment="1" applyProtection="1"/>
    <xf numFmtId="178" fontId="23" fillId="0" borderId="103" xfId="0" applyNumberFormat="1" applyFont="1" applyFill="1" applyBorder="1" applyAlignment="1" applyProtection="1"/>
    <xf numFmtId="178" fontId="8" fillId="0" borderId="119" xfId="0" applyNumberFormat="1" applyFont="1" applyFill="1" applyBorder="1" applyAlignment="1" applyProtection="1"/>
    <xf numFmtId="178" fontId="23" fillId="0" borderId="119" xfId="0" applyNumberFormat="1" applyFont="1" applyFill="1" applyBorder="1" applyAlignment="1" applyProtection="1"/>
    <xf numFmtId="178" fontId="8" fillId="0" borderId="5" xfId="0" applyNumberFormat="1" applyFont="1" applyFill="1" applyBorder="1" applyAlignment="1" applyProtection="1"/>
    <xf numFmtId="178" fontId="23" fillId="0" borderId="5" xfId="0" applyNumberFormat="1" applyFont="1" applyFill="1" applyBorder="1" applyAlignment="1" applyProtection="1"/>
    <xf numFmtId="178" fontId="8" fillId="0" borderId="83" xfId="0" applyNumberFormat="1" applyFont="1" applyFill="1" applyBorder="1" applyAlignment="1" applyProtection="1"/>
    <xf numFmtId="178" fontId="23" fillId="0" borderId="83" xfId="0" applyNumberFormat="1" applyFont="1" applyFill="1" applyBorder="1" applyAlignment="1" applyProtection="1"/>
    <xf numFmtId="178" fontId="8" fillId="0" borderId="79" xfId="0" applyNumberFormat="1" applyFont="1" applyFill="1" applyBorder="1" applyAlignment="1" applyProtection="1"/>
    <xf numFmtId="178" fontId="23" fillId="0" borderId="79" xfId="0" applyNumberFormat="1" applyFont="1" applyFill="1" applyBorder="1" applyAlignment="1" applyProtection="1"/>
    <xf numFmtId="178" fontId="8" fillId="0" borderId="101" xfId="0" applyNumberFormat="1" applyFont="1" applyFill="1" applyBorder="1" applyAlignment="1" applyProtection="1"/>
    <xf numFmtId="178" fontId="23" fillId="0" borderId="101" xfId="0" applyNumberFormat="1" applyFont="1" applyFill="1" applyBorder="1" applyAlignment="1" applyProtection="1"/>
    <xf numFmtId="178" fontId="8" fillId="0" borderId="105" xfId="0" applyNumberFormat="1" applyFont="1" applyFill="1" applyBorder="1" applyAlignment="1" applyProtection="1"/>
    <xf numFmtId="178" fontId="23" fillId="0" borderId="105" xfId="0" applyNumberFormat="1" applyFont="1" applyFill="1" applyBorder="1" applyAlignment="1" applyProtection="1"/>
    <xf numFmtId="178" fontId="8" fillId="0" borderId="111" xfId="0" applyNumberFormat="1" applyFont="1" applyFill="1" applyBorder="1" applyAlignment="1" applyProtection="1"/>
    <xf numFmtId="178" fontId="23" fillId="0" borderId="111" xfId="0" applyNumberFormat="1" applyFont="1" applyFill="1" applyBorder="1" applyAlignment="1" applyProtection="1"/>
    <xf numFmtId="178" fontId="8" fillId="0" borderId="108" xfId="0" applyNumberFormat="1" applyFont="1" applyFill="1" applyBorder="1" applyAlignment="1" applyProtection="1"/>
    <xf numFmtId="178" fontId="23" fillId="0" borderId="108" xfId="0" applyNumberFormat="1" applyFont="1" applyFill="1" applyBorder="1" applyAlignment="1" applyProtection="1"/>
    <xf numFmtId="178" fontId="8" fillId="0" borderId="107" xfId="0" applyNumberFormat="1" applyFont="1" applyFill="1" applyBorder="1" applyAlignment="1" applyProtection="1"/>
    <xf numFmtId="178" fontId="23" fillId="0" borderId="107" xfId="0" applyNumberFormat="1" applyFont="1" applyFill="1" applyBorder="1" applyAlignment="1" applyProtection="1"/>
    <xf numFmtId="178" fontId="8" fillId="0" borderId="112" xfId="0" applyNumberFormat="1" applyFont="1" applyFill="1" applyBorder="1" applyAlignment="1" applyProtection="1"/>
    <xf numFmtId="178" fontId="23" fillId="0" borderId="112" xfId="0" applyNumberFormat="1" applyFont="1" applyFill="1" applyBorder="1" applyAlignment="1" applyProtection="1"/>
    <xf numFmtId="178" fontId="8" fillId="0" borderId="113" xfId="0" applyNumberFormat="1" applyFont="1" applyFill="1" applyBorder="1" applyAlignment="1" applyProtection="1"/>
    <xf numFmtId="178" fontId="23" fillId="0" borderId="113" xfId="0" applyNumberFormat="1" applyFont="1" applyFill="1" applyBorder="1" applyAlignment="1" applyProtection="1"/>
    <xf numFmtId="178" fontId="8" fillId="2" borderId="114" xfId="0" applyNumberFormat="1" applyFont="1" applyFill="1" applyBorder="1" applyAlignment="1" applyProtection="1">
      <alignment horizontal="right"/>
    </xf>
    <xf numFmtId="178" fontId="23" fillId="2" borderId="114" xfId="0" applyNumberFormat="1" applyFont="1" applyFill="1" applyBorder="1" applyAlignment="1" applyProtection="1">
      <alignment horizontal="right"/>
    </xf>
    <xf numFmtId="178" fontId="8" fillId="0" borderId="115" xfId="0" applyNumberFormat="1" applyFont="1" applyFill="1" applyBorder="1" applyAlignment="1" applyProtection="1"/>
    <xf numFmtId="178" fontId="23" fillId="0" borderId="115" xfId="0" applyNumberFormat="1" applyFont="1" applyFill="1" applyBorder="1" applyAlignment="1" applyProtection="1"/>
    <xf numFmtId="178" fontId="8" fillId="0" borderId="116" xfId="0" applyNumberFormat="1" applyFont="1" applyFill="1" applyBorder="1" applyAlignment="1" applyProtection="1">
      <alignment horizontal="right"/>
    </xf>
    <xf numFmtId="178" fontId="23" fillId="0" borderId="116" xfId="0" applyNumberFormat="1" applyFont="1" applyFill="1" applyBorder="1" applyAlignment="1" applyProtection="1">
      <alignment horizontal="right"/>
    </xf>
    <xf numFmtId="178" fontId="8" fillId="0" borderId="108" xfId="0" applyNumberFormat="1" applyFont="1" applyFill="1" applyBorder="1" applyAlignment="1" applyProtection="1">
      <alignment horizontal="right"/>
    </xf>
    <xf numFmtId="178" fontId="23" fillId="0" borderId="108" xfId="0" applyNumberFormat="1" applyFont="1" applyFill="1" applyBorder="1" applyAlignment="1" applyProtection="1">
      <alignment horizontal="right"/>
    </xf>
    <xf numFmtId="178" fontId="8" fillId="0" borderId="112" xfId="0" applyNumberFormat="1" applyFont="1" applyFill="1" applyBorder="1" applyAlignment="1" applyProtection="1">
      <alignment horizontal="right"/>
    </xf>
    <xf numFmtId="178" fontId="23" fillId="0" borderId="112" xfId="0" applyNumberFormat="1" applyFont="1" applyFill="1" applyBorder="1" applyAlignment="1" applyProtection="1">
      <alignment horizontal="right"/>
    </xf>
    <xf numFmtId="178" fontId="8" fillId="0" borderId="115" xfId="0" applyNumberFormat="1" applyFont="1" applyFill="1" applyBorder="1" applyAlignment="1" applyProtection="1">
      <alignment horizontal="right"/>
    </xf>
    <xf numFmtId="178" fontId="23" fillId="0" borderId="115" xfId="0" applyNumberFormat="1" applyFont="1" applyFill="1" applyBorder="1" applyAlignment="1" applyProtection="1">
      <alignment horizontal="right"/>
    </xf>
    <xf numFmtId="0" fontId="0" fillId="0" borderId="48" xfId="0" applyBorder="1" applyProtection="1"/>
    <xf numFmtId="177" fontId="1" fillId="0" borderId="49" xfId="0" applyNumberFormat="1" applyFont="1" applyFill="1" applyBorder="1" applyAlignment="1" applyProtection="1">
      <alignment vertical="center"/>
    </xf>
    <xf numFmtId="0" fontId="0" fillId="0" borderId="50" xfId="0" applyBorder="1" applyProtection="1"/>
    <xf numFmtId="0" fontId="0" fillId="0" borderId="100" xfId="0" applyBorder="1" applyProtection="1"/>
    <xf numFmtId="0" fontId="0" fillId="0" borderId="150" xfId="0" applyBorder="1" applyProtection="1"/>
    <xf numFmtId="0" fontId="7" fillId="0" borderId="52" xfId="0" applyFont="1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7" fillId="0" borderId="45" xfId="0" applyFont="1" applyFill="1" applyBorder="1" applyAlignment="1" applyProtection="1">
      <alignment horizontal="center"/>
    </xf>
    <xf numFmtId="178" fontId="8" fillId="0" borderId="104" xfId="0" applyNumberFormat="1" applyFont="1" applyFill="1" applyBorder="1" applyAlignment="1" applyProtection="1"/>
    <xf numFmtId="0" fontId="16" fillId="0" borderId="84" xfId="0" applyFont="1" applyBorder="1" applyAlignment="1" applyProtection="1">
      <alignment shrinkToFit="1"/>
    </xf>
    <xf numFmtId="178" fontId="8" fillId="0" borderId="82" xfId="0" applyNumberFormat="1" applyFont="1" applyFill="1" applyBorder="1" applyAlignment="1" applyProtection="1">
      <protection locked="0"/>
    </xf>
    <xf numFmtId="14" fontId="0" fillId="0" borderId="0" xfId="0" applyNumberFormat="1" applyBorder="1" applyProtection="1"/>
    <xf numFmtId="178" fontId="8" fillId="3" borderId="98" xfId="0" applyNumberFormat="1" applyFont="1" applyFill="1" applyBorder="1" applyAlignment="1" applyProtection="1">
      <protection locked="0"/>
    </xf>
    <xf numFmtId="178" fontId="8" fillId="3" borderId="27" xfId="0" applyNumberFormat="1" applyFont="1" applyFill="1" applyBorder="1" applyAlignment="1" applyProtection="1">
      <protection locked="0"/>
    </xf>
    <xf numFmtId="178" fontId="8" fillId="3" borderId="28" xfId="0" applyNumberFormat="1" applyFont="1" applyFill="1" applyBorder="1" applyAlignment="1" applyProtection="1">
      <protection locked="0"/>
    </xf>
    <xf numFmtId="178" fontId="8" fillId="0" borderId="83" xfId="0" applyNumberFormat="1" applyFont="1" applyFill="1" applyBorder="1" applyAlignment="1" applyProtection="1">
      <protection locked="0"/>
    </xf>
    <xf numFmtId="176" fontId="4" fillId="0" borderId="10" xfId="0" applyNumberFormat="1" applyFont="1" applyBorder="1" applyAlignment="1" applyProtection="1"/>
    <xf numFmtId="0" fontId="0" fillId="0" borderId="13" xfId="0" applyFont="1" applyBorder="1" applyAlignment="1" applyProtection="1"/>
    <xf numFmtId="178" fontId="2" fillId="0" borderId="105" xfId="0" applyNumberFormat="1" applyFont="1" applyFill="1" applyBorder="1" applyAlignment="1" applyProtection="1">
      <protection locked="0"/>
    </xf>
    <xf numFmtId="178" fontId="2" fillId="0" borderId="108" xfId="0" applyNumberFormat="1" applyFont="1" applyFill="1" applyBorder="1" applyAlignment="1" applyProtection="1">
      <protection locked="0"/>
    </xf>
    <xf numFmtId="178" fontId="0" fillId="0" borderId="83" xfId="0" applyNumberFormat="1" applyFont="1" applyFill="1" applyBorder="1" applyAlignment="1" applyProtection="1">
      <protection locked="0"/>
    </xf>
    <xf numFmtId="178" fontId="0" fillId="0" borderId="79" xfId="0" applyNumberFormat="1" applyFont="1" applyFill="1" applyBorder="1" applyAlignment="1" applyProtection="1">
      <protection locked="0"/>
    </xf>
    <xf numFmtId="0" fontId="6" fillId="0" borderId="21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1" fillId="0" borderId="13" xfId="0" applyFont="1" applyBorder="1" applyAlignment="1" applyProtection="1"/>
    <xf numFmtId="178" fontId="8" fillId="0" borderId="40" xfId="0" applyNumberFormat="1" applyFont="1" applyFill="1" applyBorder="1" applyAlignment="1" applyProtection="1">
      <protection locked="0"/>
    </xf>
    <xf numFmtId="178" fontId="8" fillId="0" borderId="79" xfId="0" applyNumberFormat="1" applyFont="1" applyFill="1" applyBorder="1" applyAlignment="1" applyProtection="1">
      <protection locked="0"/>
    </xf>
    <xf numFmtId="0" fontId="1" fillId="0" borderId="19" xfId="0" applyFont="1" applyBorder="1" applyAlignment="1" applyProtection="1"/>
    <xf numFmtId="0" fontId="3" fillId="0" borderId="158" xfId="0" applyFont="1" applyBorder="1" applyProtection="1"/>
    <xf numFmtId="0" fontId="6" fillId="0" borderId="42" xfId="0" applyFont="1" applyFill="1" applyBorder="1" applyAlignment="1" applyProtection="1">
      <alignment horizontal="left"/>
    </xf>
    <xf numFmtId="0" fontId="6" fillId="0" borderId="121" xfId="0" applyFont="1" applyFill="1" applyBorder="1" applyAlignment="1" applyProtection="1">
      <alignment horizontal="left"/>
    </xf>
    <xf numFmtId="176" fontId="4" fillId="0" borderId="122" xfId="0" applyNumberFormat="1" applyFont="1" applyFill="1" applyBorder="1" applyAlignment="1" applyProtection="1">
      <alignment horizontal="right"/>
    </xf>
    <xf numFmtId="178" fontId="8" fillId="0" borderId="139" xfId="0" applyNumberFormat="1" applyFont="1" applyFill="1" applyBorder="1" applyAlignment="1" applyProtection="1">
      <protection locked="0"/>
    </xf>
    <xf numFmtId="178" fontId="0" fillId="0" borderId="159" xfId="0" applyNumberFormat="1" applyFont="1" applyFill="1" applyBorder="1" applyAlignment="1" applyProtection="1">
      <protection locked="0"/>
    </xf>
    <xf numFmtId="178" fontId="8" fillId="0" borderId="159" xfId="0" applyNumberFormat="1" applyFont="1" applyFill="1" applyBorder="1" applyAlignment="1" applyProtection="1">
      <protection locked="0"/>
    </xf>
    <xf numFmtId="178" fontId="2" fillId="0" borderId="160" xfId="0" applyNumberFormat="1" applyFont="1" applyFill="1" applyBorder="1" applyAlignment="1" applyProtection="1">
      <protection locked="0"/>
    </xf>
    <xf numFmtId="0" fontId="1" fillId="0" borderId="11" xfId="0" applyFont="1" applyBorder="1" applyProtection="1"/>
    <xf numFmtId="0" fontId="6" fillId="0" borderId="21" xfId="0" applyFont="1" applyBorder="1" applyAlignment="1" applyProtection="1">
      <alignment horizontal="left"/>
    </xf>
    <xf numFmtId="0" fontId="6" fillId="0" borderId="67" xfId="0" applyFont="1" applyBorder="1" applyAlignment="1" applyProtection="1">
      <alignment horizontal="left"/>
    </xf>
    <xf numFmtId="176" fontId="4" fillId="0" borderId="120" xfId="0" applyNumberFormat="1" applyFont="1" applyBorder="1" applyAlignment="1" applyProtection="1">
      <alignment horizontal="right"/>
    </xf>
    <xf numFmtId="177" fontId="8" fillId="0" borderId="35" xfId="0" applyNumberFormat="1" applyFont="1" applyFill="1" applyBorder="1" applyAlignment="1" applyProtection="1">
      <alignment horizontal="right"/>
      <protection locked="0"/>
    </xf>
    <xf numFmtId="177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41" xfId="0" applyFont="1" applyBorder="1" applyProtection="1"/>
    <xf numFmtId="0" fontId="3" fillId="0" borderId="57" xfId="0" applyFont="1" applyFill="1" applyBorder="1" applyProtection="1"/>
    <xf numFmtId="178" fontId="8" fillId="0" borderId="28" xfId="0" applyNumberFormat="1" applyFont="1" applyFill="1" applyBorder="1" applyAlignment="1" applyProtection="1"/>
    <xf numFmtId="178" fontId="8" fillId="0" borderId="98" xfId="0" applyNumberFormat="1" applyFont="1" applyFill="1" applyBorder="1" applyAlignment="1" applyProtection="1"/>
    <xf numFmtId="0" fontId="15" fillId="0" borderId="107" xfId="0" applyFont="1" applyBorder="1" applyAlignment="1" applyProtection="1">
      <alignment horizontal="center"/>
    </xf>
    <xf numFmtId="176" fontId="3" fillId="0" borderId="107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/>
    </xf>
    <xf numFmtId="0" fontId="7" fillId="0" borderId="50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178" fontId="8" fillId="0" borderId="115" xfId="0" applyNumberFormat="1" applyFont="1" applyFill="1" applyBorder="1" applyAlignment="1" applyProtection="1">
      <alignment horizontal="right"/>
    </xf>
    <xf numFmtId="178" fontId="8" fillId="0" borderId="116" xfId="0" applyNumberFormat="1" applyFont="1" applyFill="1" applyBorder="1" applyAlignment="1" applyProtection="1">
      <alignment horizontal="right"/>
    </xf>
    <xf numFmtId="178" fontId="8" fillId="0" borderId="108" xfId="0" applyNumberFormat="1" applyFont="1" applyFill="1" applyBorder="1" applyAlignment="1" applyProtection="1">
      <alignment horizontal="right"/>
    </xf>
    <xf numFmtId="178" fontId="8" fillId="0" borderId="27" xfId="0" applyNumberFormat="1" applyFont="1" applyFill="1" applyBorder="1" applyAlignment="1" applyProtection="1"/>
    <xf numFmtId="178" fontId="8" fillId="0" borderId="40" xfId="0" applyNumberFormat="1" applyFont="1" applyFill="1" applyBorder="1" applyAlignment="1" applyProtection="1"/>
    <xf numFmtId="178" fontId="8" fillId="0" borderId="79" xfId="0" applyNumberFormat="1" applyFont="1" applyFill="1" applyBorder="1" applyAlignment="1" applyProtection="1"/>
    <xf numFmtId="178" fontId="8" fillId="0" borderId="108" xfId="0" applyNumberFormat="1" applyFont="1" applyFill="1" applyBorder="1" applyAlignment="1" applyProtection="1"/>
    <xf numFmtId="178" fontId="8" fillId="0" borderId="82" xfId="0" applyNumberFormat="1" applyFont="1" applyFill="1" applyBorder="1" applyAlignment="1" applyProtection="1"/>
    <xf numFmtId="178" fontId="8" fillId="0" borderId="83" xfId="0" applyNumberFormat="1" applyFont="1" applyFill="1" applyBorder="1" applyAlignment="1" applyProtection="1"/>
    <xf numFmtId="178" fontId="8" fillId="0" borderId="105" xfId="0" applyNumberFormat="1" applyFont="1" applyFill="1" applyBorder="1" applyAlignment="1" applyProtection="1"/>
    <xf numFmtId="178" fontId="8" fillId="0" borderId="107" xfId="0" applyNumberFormat="1" applyFont="1" applyFill="1" applyBorder="1" applyAlignment="1" applyProtection="1"/>
    <xf numFmtId="178" fontId="8" fillId="0" borderId="111" xfId="0" applyNumberFormat="1" applyFont="1" applyFill="1" applyBorder="1" applyAlignment="1" applyProtection="1"/>
    <xf numFmtId="178" fontId="8" fillId="0" borderId="104" xfId="0" applyNumberFormat="1" applyFont="1" applyFill="1" applyBorder="1" applyAlignment="1" applyProtection="1"/>
    <xf numFmtId="178" fontId="8" fillId="0" borderId="72" xfId="0" applyNumberFormat="1" applyFont="1" applyFill="1" applyBorder="1" applyAlignment="1" applyProtection="1"/>
    <xf numFmtId="0" fontId="0" fillId="0" borderId="6" xfId="0" applyBorder="1" applyAlignment="1" applyProtection="1">
      <alignment horizontal="center" vertical="center"/>
    </xf>
    <xf numFmtId="0" fontId="22" fillId="0" borderId="10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0" fillId="0" borderId="50" xfId="0" applyFill="1" applyBorder="1" applyProtection="1"/>
    <xf numFmtId="0" fontId="6" fillId="0" borderId="5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51" xfId="0" applyFill="1" applyBorder="1" applyProtection="1"/>
    <xf numFmtId="0" fontId="6" fillId="0" borderId="5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100" xfId="0" applyFill="1" applyBorder="1" applyProtection="1"/>
    <xf numFmtId="0" fontId="0" fillId="0" borderId="35" xfId="0" applyFill="1" applyBorder="1" applyProtection="1"/>
    <xf numFmtId="0" fontId="7" fillId="0" borderId="5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36" xfId="0" applyFill="1" applyBorder="1" applyProtection="1"/>
    <xf numFmtId="0" fontId="0" fillId="0" borderId="5" xfId="0" applyFill="1" applyBorder="1" applyProtection="1"/>
    <xf numFmtId="0" fontId="7" fillId="0" borderId="5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150" xfId="0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54" xfId="0" applyFont="1" applyFill="1" applyBorder="1" applyProtection="1"/>
    <xf numFmtId="0" fontId="0" fillId="0" borderId="8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176" fontId="4" fillId="0" borderId="9" xfId="0" applyNumberFormat="1" applyFont="1" applyFill="1" applyBorder="1" applyAlignment="1" applyProtection="1">
      <alignment horizontal="right"/>
    </xf>
    <xf numFmtId="176" fontId="3" fillId="0" borderId="141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0" borderId="29" xfId="0" applyFont="1" applyFill="1" applyBorder="1" applyProtection="1"/>
    <xf numFmtId="0" fontId="6" fillId="0" borderId="46" xfId="0" applyFont="1" applyFill="1" applyBorder="1" applyAlignment="1" applyProtection="1">
      <alignment horizontal="left"/>
    </xf>
    <xf numFmtId="0" fontId="6" fillId="0" borderId="43" xfId="0" applyFont="1" applyFill="1" applyBorder="1" applyAlignment="1" applyProtection="1">
      <alignment horizontal="left"/>
    </xf>
    <xf numFmtId="176" fontId="4" fillId="0" borderId="30" xfId="0" applyNumberFormat="1" applyFont="1" applyFill="1" applyBorder="1" applyAlignment="1" applyProtection="1">
      <alignment horizontal="right"/>
    </xf>
    <xf numFmtId="0" fontId="3" fillId="0" borderId="55" xfId="0" applyFont="1" applyFill="1" applyBorder="1" applyProtection="1"/>
    <xf numFmtId="0" fontId="0" fillId="0" borderId="11" xfId="0" applyFont="1" applyFill="1" applyBorder="1" applyProtection="1"/>
    <xf numFmtId="0" fontId="6" fillId="0" borderId="17" xfId="0" applyFont="1" applyFill="1" applyBorder="1" applyAlignment="1" applyProtection="1">
      <alignment horizontal="left"/>
    </xf>
    <xf numFmtId="176" fontId="3" fillId="0" borderId="142" xfId="0" applyNumberFormat="1" applyFont="1" applyFill="1" applyBorder="1" applyAlignment="1" applyProtection="1">
      <alignment horizontal="right"/>
    </xf>
    <xf numFmtId="0" fontId="3" fillId="0" borderId="23" xfId="0" applyFont="1" applyFill="1" applyBorder="1" applyProtection="1"/>
    <xf numFmtId="0" fontId="0" fillId="0" borderId="12" xfId="0" applyFont="1" applyFill="1" applyBorder="1" applyProtection="1"/>
    <xf numFmtId="176" fontId="3" fillId="0" borderId="143" xfId="0" applyNumberFormat="1" applyFont="1" applyFill="1" applyBorder="1" applyAlignment="1" applyProtection="1">
      <alignment horizontal="right"/>
    </xf>
    <xf numFmtId="0" fontId="6" fillId="0" borderId="67" xfId="0" applyFont="1" applyFill="1" applyBorder="1" applyAlignment="1" applyProtection="1">
      <alignment horizontal="left"/>
    </xf>
    <xf numFmtId="0" fontId="1" fillId="0" borderId="18" xfId="0" applyFont="1" applyFill="1" applyBorder="1" applyProtection="1"/>
    <xf numFmtId="0" fontId="6" fillId="0" borderId="66" xfId="0" applyFont="1" applyFill="1" applyBorder="1" applyAlignment="1" applyProtection="1">
      <alignment horizontal="left"/>
    </xf>
    <xf numFmtId="176" fontId="4" fillId="0" borderId="19" xfId="0" applyNumberFormat="1" applyFont="1" applyFill="1" applyBorder="1" applyAlignment="1" applyProtection="1">
      <alignment horizontal="right"/>
    </xf>
    <xf numFmtId="176" fontId="3" fillId="0" borderId="144" xfId="0" applyNumberFormat="1" applyFont="1" applyFill="1" applyBorder="1" applyAlignment="1" applyProtection="1">
      <alignment horizontal="right"/>
    </xf>
    <xf numFmtId="0" fontId="3" fillId="0" borderId="24" xfId="0" applyFont="1" applyFill="1" applyBorder="1" applyProtection="1"/>
    <xf numFmtId="0" fontId="0" fillId="0" borderId="15" xfId="0" applyFont="1" applyFill="1" applyBorder="1" applyProtection="1"/>
    <xf numFmtId="0" fontId="16" fillId="0" borderId="84" xfId="0" applyFont="1" applyFill="1" applyBorder="1" applyAlignment="1" applyProtection="1">
      <alignment shrinkToFit="1"/>
    </xf>
    <xf numFmtId="176" fontId="4" fillId="0" borderId="10" xfId="0" applyNumberFormat="1" applyFont="1" applyFill="1" applyBorder="1" applyAlignment="1" applyProtection="1"/>
    <xf numFmtId="0" fontId="0" fillId="0" borderId="17" xfId="0" applyFont="1" applyFill="1" applyBorder="1" applyProtection="1"/>
    <xf numFmtId="176" fontId="4" fillId="0" borderId="22" xfId="0" applyNumberFormat="1" applyFont="1" applyFill="1" applyBorder="1" applyAlignment="1" applyProtection="1">
      <alignment horizontal="right"/>
    </xf>
    <xf numFmtId="0" fontId="0" fillId="0" borderId="13" xfId="0" applyFont="1" applyFill="1" applyBorder="1" applyAlignment="1" applyProtection="1"/>
    <xf numFmtId="0" fontId="6" fillId="0" borderId="47" xfId="0" applyFont="1" applyFill="1" applyBorder="1" applyProtection="1"/>
    <xf numFmtId="176" fontId="4" fillId="0" borderId="38" xfId="0" applyNumberFormat="1" applyFont="1" applyFill="1" applyBorder="1" applyAlignment="1" applyProtection="1">
      <alignment horizontal="right"/>
    </xf>
    <xf numFmtId="0" fontId="3" fillId="0" borderId="62" xfId="0" applyFont="1" applyFill="1" applyBorder="1" applyProtection="1"/>
    <xf numFmtId="0" fontId="3" fillId="0" borderId="64" xfId="0" applyFont="1" applyFill="1" applyBorder="1" applyAlignment="1" applyProtection="1">
      <alignment horizontal="left"/>
    </xf>
    <xf numFmtId="176" fontId="3" fillId="0" borderId="145" xfId="0" applyNumberFormat="1" applyFont="1" applyFill="1" applyBorder="1" applyAlignment="1" applyProtection="1">
      <alignment horizontal="right"/>
    </xf>
    <xf numFmtId="0" fontId="3" fillId="0" borderId="47" xfId="0" applyFont="1" applyFill="1" applyBorder="1" applyAlignment="1" applyProtection="1">
      <alignment horizontal="left"/>
    </xf>
    <xf numFmtId="0" fontId="3" fillId="0" borderId="56" xfId="0" applyFont="1" applyFill="1" applyBorder="1" applyProtection="1"/>
    <xf numFmtId="176" fontId="4" fillId="0" borderId="120" xfId="0" applyNumberFormat="1" applyFont="1" applyFill="1" applyBorder="1" applyAlignment="1" applyProtection="1">
      <alignment horizontal="right"/>
    </xf>
    <xf numFmtId="176" fontId="3" fillId="0" borderId="146" xfId="0" applyNumberFormat="1" applyFont="1" applyFill="1" applyBorder="1" applyAlignment="1" applyProtection="1">
      <alignment horizontal="right"/>
    </xf>
    <xf numFmtId="0" fontId="6" fillId="0" borderId="13" xfId="0" applyFont="1" applyFill="1" applyBorder="1" applyAlignment="1" applyProtection="1">
      <alignment horizontal="left"/>
    </xf>
    <xf numFmtId="0" fontId="6" fillId="0" borderId="16" xfId="0" quotePrefix="1" applyFont="1" applyFill="1" applyBorder="1" applyAlignment="1" applyProtection="1">
      <alignment horizontal="left"/>
    </xf>
    <xf numFmtId="0" fontId="6" fillId="0" borderId="17" xfId="0" quotePrefix="1" applyFont="1" applyFill="1" applyBorder="1" applyAlignment="1" applyProtection="1">
      <alignment horizontal="left"/>
    </xf>
    <xf numFmtId="0" fontId="6" fillId="0" borderId="45" xfId="0" applyFont="1" applyFill="1" applyBorder="1" applyAlignment="1" applyProtection="1">
      <alignment horizontal="left"/>
    </xf>
    <xf numFmtId="176" fontId="3" fillId="0" borderId="147" xfId="0" applyNumberFormat="1" applyFont="1" applyFill="1" applyBorder="1" applyAlignment="1" applyProtection="1">
      <alignment horizontal="right"/>
    </xf>
    <xf numFmtId="0" fontId="0" fillId="0" borderId="20" xfId="0" applyFont="1" applyFill="1" applyBorder="1" applyProtection="1"/>
    <xf numFmtId="0" fontId="1" fillId="0" borderId="11" xfId="0" applyFont="1" applyFill="1" applyBorder="1" applyProtection="1"/>
    <xf numFmtId="0" fontId="6" fillId="0" borderId="69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/>
    <xf numFmtId="0" fontId="6" fillId="0" borderId="17" xfId="0" applyFont="1" applyFill="1" applyBorder="1" applyAlignment="1" applyProtection="1"/>
    <xf numFmtId="0" fontId="11" fillId="0" borderId="67" xfId="0" applyFont="1" applyFill="1" applyBorder="1" applyAlignment="1" applyProtection="1">
      <alignment horizontal="left"/>
    </xf>
    <xf numFmtId="176" fontId="4" fillId="0" borderId="37" xfId="0" applyNumberFormat="1" applyFont="1" applyFill="1" applyBorder="1" applyAlignment="1" applyProtection="1">
      <alignment horizontal="right"/>
    </xf>
    <xf numFmtId="0" fontId="3" fillId="0" borderId="61" xfId="0" applyFont="1" applyFill="1" applyBorder="1" applyProtection="1"/>
    <xf numFmtId="0" fontId="1" fillId="0" borderId="19" xfId="0" applyFont="1" applyFill="1" applyBorder="1" applyAlignment="1" applyProtection="1"/>
    <xf numFmtId="0" fontId="6" fillId="0" borderId="18" xfId="0" applyFont="1" applyFill="1" applyBorder="1" applyAlignment="1" applyProtection="1">
      <alignment horizontal="left"/>
    </xf>
    <xf numFmtId="0" fontId="3" fillId="0" borderId="63" xfId="0" applyFont="1" applyFill="1" applyBorder="1" applyProtection="1"/>
    <xf numFmtId="0" fontId="6" fillId="0" borderId="20" xfId="0" applyFont="1" applyFill="1" applyBorder="1" applyAlignment="1" applyProtection="1"/>
    <xf numFmtId="0" fontId="11" fillId="0" borderId="68" xfId="0" applyFont="1" applyFill="1" applyBorder="1" applyAlignment="1" applyProtection="1">
      <alignment horizontal="left"/>
    </xf>
    <xf numFmtId="176" fontId="4" fillId="0" borderId="70" xfId="0" applyNumberFormat="1" applyFont="1" applyFill="1" applyBorder="1" applyAlignment="1" applyProtection="1">
      <alignment horizontal="right"/>
    </xf>
    <xf numFmtId="0" fontId="0" fillId="0" borderId="14" xfId="0" applyFont="1" applyFill="1" applyBorder="1" applyAlignment="1" applyProtection="1"/>
    <xf numFmtId="0" fontId="3" fillId="0" borderId="158" xfId="0" applyFont="1" applyFill="1" applyBorder="1" applyProtection="1"/>
    <xf numFmtId="0" fontId="3" fillId="0" borderId="71" xfId="0" applyFont="1" applyFill="1" applyBorder="1" applyAlignment="1" applyProtection="1"/>
    <xf numFmtId="0" fontId="0" fillId="0" borderId="15" xfId="0" applyFont="1" applyFill="1" applyBorder="1" applyAlignment="1" applyProtection="1">
      <alignment horizontal="right"/>
    </xf>
    <xf numFmtId="0" fontId="0" fillId="0" borderId="124" xfId="0" applyFill="1" applyBorder="1" applyProtection="1"/>
    <xf numFmtId="0" fontId="0" fillId="0" borderId="127" xfId="0" applyFill="1" applyBorder="1" applyProtection="1"/>
    <xf numFmtId="0" fontId="0" fillId="0" borderId="16" xfId="0" applyFont="1" applyFill="1" applyBorder="1" applyProtection="1"/>
    <xf numFmtId="0" fontId="6" fillId="0" borderId="127" xfId="0" applyFont="1" applyFill="1" applyBorder="1" applyProtection="1"/>
    <xf numFmtId="0" fontId="6" fillId="0" borderId="129" xfId="0" applyFont="1" applyFill="1" applyBorder="1" applyProtection="1"/>
    <xf numFmtId="0" fontId="3" fillId="0" borderId="60" xfId="0" applyFont="1" applyFill="1" applyBorder="1" applyProtection="1"/>
    <xf numFmtId="0" fontId="0" fillId="0" borderId="41" xfId="0" applyFont="1" applyFill="1" applyBorder="1" applyProtection="1"/>
    <xf numFmtId="0" fontId="6" fillId="0" borderId="41" xfId="0" applyFont="1" applyFill="1" applyBorder="1" applyAlignment="1" applyProtection="1">
      <alignment horizontal="left"/>
    </xf>
    <xf numFmtId="176" fontId="4" fillId="0" borderId="33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Protection="1"/>
    <xf numFmtId="0" fontId="19" fillId="0" borderId="0" xfId="0" applyFont="1" applyFill="1" applyBorder="1" applyProtection="1"/>
    <xf numFmtId="0" fontId="4" fillId="0" borderId="24" xfId="0" applyFont="1" applyFill="1" applyBorder="1" applyProtection="1"/>
    <xf numFmtId="0" fontId="1" fillId="0" borderId="14" xfId="0" applyFont="1" applyFill="1" applyBorder="1" applyAlignment="1" applyProtection="1"/>
    <xf numFmtId="0" fontId="1" fillId="0" borderId="15" xfId="0" applyFont="1" applyFill="1" applyBorder="1" applyAlignment="1" applyProtection="1"/>
    <xf numFmtId="0" fontId="6" fillId="0" borderId="64" xfId="0" applyFont="1" applyFill="1" applyBorder="1" applyProtection="1"/>
    <xf numFmtId="0" fontId="10" fillId="0" borderId="31" xfId="0" applyFont="1" applyFill="1" applyBorder="1" applyProtection="1"/>
    <xf numFmtId="0" fontId="27" fillId="0" borderId="0" xfId="0" applyFont="1" applyFill="1" applyBorder="1" applyProtection="1"/>
    <xf numFmtId="0" fontId="4" fillId="0" borderId="25" xfId="0" applyFont="1" applyFill="1" applyBorder="1" applyProtection="1"/>
    <xf numFmtId="0" fontId="1" fillId="0" borderId="33" xfId="0" applyFont="1" applyFill="1" applyBorder="1" applyAlignment="1" applyProtection="1"/>
    <xf numFmtId="0" fontId="1" fillId="0" borderId="34" xfId="0" applyFont="1" applyFill="1" applyBorder="1" applyAlignment="1" applyProtection="1"/>
    <xf numFmtId="0" fontId="6" fillId="0" borderId="65" xfId="0" applyFont="1" applyFill="1" applyBorder="1" applyProtection="1"/>
    <xf numFmtId="0" fontId="10" fillId="0" borderId="32" xfId="0" applyFont="1" applyFill="1" applyBorder="1" applyProtection="1"/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0" fillId="0" borderId="48" xfId="0" applyFill="1" applyBorder="1" applyProtection="1"/>
    <xf numFmtId="0" fontId="4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48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178" fontId="8" fillId="0" borderId="101" xfId="0" applyNumberFormat="1" applyFont="1" applyFill="1" applyBorder="1" applyAlignment="1" applyProtection="1"/>
    <xf numFmtId="178" fontId="8" fillId="0" borderId="103" xfId="0" applyNumberFormat="1" applyFont="1" applyFill="1" applyBorder="1" applyAlignment="1" applyProtection="1"/>
    <xf numFmtId="178" fontId="8" fillId="0" borderId="112" xfId="0" applyNumberFormat="1" applyFont="1" applyFill="1" applyBorder="1" applyAlignment="1" applyProtection="1"/>
    <xf numFmtId="177" fontId="8" fillId="0" borderId="35" xfId="0" applyNumberFormat="1" applyFont="1" applyFill="1" applyBorder="1" applyAlignment="1" applyProtection="1">
      <alignment horizontal="right"/>
    </xf>
    <xf numFmtId="177" fontId="8" fillId="0" borderId="5" xfId="0" applyNumberFormat="1" applyFont="1" applyFill="1" applyBorder="1" applyAlignment="1" applyProtection="1">
      <alignment horizontal="right"/>
    </xf>
    <xf numFmtId="178" fontId="0" fillId="0" borderId="83" xfId="0" applyNumberFormat="1" applyFont="1" applyFill="1" applyBorder="1" applyAlignment="1" applyProtection="1"/>
    <xf numFmtId="178" fontId="2" fillId="0" borderId="105" xfId="0" applyNumberFormat="1" applyFont="1" applyFill="1" applyBorder="1" applyAlignment="1" applyProtection="1"/>
    <xf numFmtId="178" fontId="8" fillId="0" borderId="139" xfId="0" applyNumberFormat="1" applyFont="1" applyFill="1" applyBorder="1" applyAlignment="1" applyProtection="1"/>
    <xf numFmtId="178" fontId="0" fillId="0" borderId="159" xfId="0" applyNumberFormat="1" applyFont="1" applyFill="1" applyBorder="1" applyAlignment="1" applyProtection="1"/>
    <xf numFmtId="178" fontId="8" fillId="0" borderId="159" xfId="0" applyNumberFormat="1" applyFont="1" applyFill="1" applyBorder="1" applyAlignment="1" applyProtection="1"/>
    <xf numFmtId="178" fontId="2" fillId="0" borderId="160" xfId="0" applyNumberFormat="1" applyFont="1" applyFill="1" applyBorder="1" applyAlignment="1" applyProtection="1"/>
    <xf numFmtId="178" fontId="0" fillId="0" borderId="79" xfId="0" applyNumberFormat="1" applyFont="1" applyFill="1" applyBorder="1" applyAlignment="1" applyProtection="1"/>
    <xf numFmtId="178" fontId="2" fillId="0" borderId="108" xfId="0" applyNumberFormat="1" applyFont="1" applyFill="1" applyBorder="1" applyAlignment="1" applyProtection="1"/>
    <xf numFmtId="0" fontId="22" fillId="0" borderId="106" xfId="0" applyFont="1" applyFill="1" applyBorder="1" applyAlignment="1" applyProtection="1"/>
    <xf numFmtId="178" fontId="8" fillId="0" borderId="82" xfId="0" applyNumberFormat="1" applyFont="1" applyFill="1" applyBorder="1" applyAlignment="1" applyProtection="1">
      <protection locked="0"/>
    </xf>
    <xf numFmtId="178" fontId="8" fillId="0" borderId="83" xfId="0" applyNumberFormat="1" applyFont="1" applyFill="1" applyBorder="1" applyAlignment="1" applyProtection="1">
      <protection locked="0"/>
    </xf>
    <xf numFmtId="178" fontId="8" fillId="0" borderId="105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178" fontId="8" fillId="0" borderId="39" xfId="0" applyNumberFormat="1" applyFont="1" applyFill="1" applyBorder="1" applyAlignment="1" applyProtection="1">
      <protection locked="0"/>
    </xf>
    <xf numFmtId="178" fontId="8" fillId="0" borderId="73" xfId="0" applyNumberFormat="1" applyFont="1" applyFill="1" applyBorder="1" applyAlignment="1" applyProtection="1">
      <protection locked="0"/>
    </xf>
    <xf numFmtId="178" fontId="8" fillId="0" borderId="111" xfId="0" applyNumberFormat="1" applyFont="1" applyFill="1" applyBorder="1" applyAlignment="1" applyProtection="1">
      <protection locked="0"/>
    </xf>
    <xf numFmtId="0" fontId="1" fillId="0" borderId="13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178" fontId="8" fillId="0" borderId="40" xfId="0" applyNumberFormat="1" applyFont="1" applyFill="1" applyBorder="1" applyAlignment="1" applyProtection="1">
      <alignment horizontal="right"/>
      <protection locked="0"/>
    </xf>
    <xf numFmtId="178" fontId="8" fillId="0" borderId="7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/>
    </xf>
    <xf numFmtId="178" fontId="8" fillId="0" borderId="40" xfId="0" applyNumberFormat="1" applyFont="1" applyFill="1" applyBorder="1" applyAlignment="1" applyProtection="1">
      <protection locked="0"/>
    </xf>
    <xf numFmtId="178" fontId="8" fillId="0" borderId="79" xfId="0" applyNumberFormat="1" applyFont="1" applyFill="1" applyBorder="1" applyAlignment="1" applyProtection="1">
      <protection locked="0"/>
    </xf>
    <xf numFmtId="178" fontId="8" fillId="0" borderId="108" xfId="0" applyNumberFormat="1" applyFont="1" applyFill="1" applyBorder="1" applyAlignment="1" applyProtection="1">
      <protection locked="0"/>
    </xf>
    <xf numFmtId="177" fontId="8" fillId="0" borderId="39" xfId="0" applyNumberFormat="1" applyFont="1" applyFill="1" applyBorder="1" applyAlignment="1" applyProtection="1">
      <alignment horizontal="right"/>
      <protection locked="0"/>
    </xf>
    <xf numFmtId="177" fontId="8" fillId="0" borderId="103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/>
    </xf>
    <xf numFmtId="0" fontId="6" fillId="0" borderId="78" xfId="0" applyFont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left"/>
    </xf>
    <xf numFmtId="177" fontId="8" fillId="0" borderId="139" xfId="0" applyNumberFormat="1" applyFont="1" applyFill="1" applyBorder="1" applyAlignment="1" applyProtection="1">
      <alignment horizontal="right"/>
      <protection locked="0"/>
    </xf>
    <xf numFmtId="177" fontId="8" fillId="0" borderId="119" xfId="0" applyNumberFormat="1" applyFont="1" applyFill="1" applyBorder="1" applyAlignment="1" applyProtection="1">
      <alignment horizontal="right"/>
      <protection locked="0"/>
    </xf>
    <xf numFmtId="22" fontId="4" fillId="0" borderId="93" xfId="0" applyNumberFormat="1" applyFont="1" applyBorder="1" applyAlignment="1" applyProtection="1">
      <alignment horizontal="right"/>
    </xf>
    <xf numFmtId="177" fontId="8" fillId="0" borderId="82" xfId="0" applyNumberFormat="1" applyFont="1" applyFill="1" applyBorder="1" applyAlignment="1" applyProtection="1">
      <alignment horizontal="right"/>
      <protection locked="0"/>
    </xf>
    <xf numFmtId="177" fontId="8" fillId="0" borderId="104" xfId="0" applyNumberFormat="1" applyFont="1" applyFill="1" applyBorder="1" applyAlignment="1" applyProtection="1">
      <alignment horizontal="right"/>
      <protection locked="0"/>
    </xf>
    <xf numFmtId="177" fontId="8" fillId="0" borderId="40" xfId="0" applyNumberFormat="1" applyFont="1" applyFill="1" applyBorder="1" applyAlignment="1" applyProtection="1">
      <alignment horizontal="right"/>
      <protection locked="0"/>
    </xf>
    <xf numFmtId="177" fontId="8" fillId="0" borderId="72" xfId="0" applyNumberFormat="1" applyFont="1" applyFill="1" applyBorder="1" applyAlignment="1" applyProtection="1">
      <alignment horizontal="right"/>
      <protection locked="0"/>
    </xf>
    <xf numFmtId="177" fontId="8" fillId="0" borderId="36" xfId="0" applyNumberFormat="1" applyFont="1" applyFill="1" applyBorder="1" applyAlignment="1" applyProtection="1">
      <alignment horizontal="right"/>
      <protection locked="0"/>
    </xf>
    <xf numFmtId="177" fontId="8" fillId="0" borderId="3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left"/>
    </xf>
    <xf numFmtId="178" fontId="8" fillId="0" borderId="80" xfId="0" applyNumberFormat="1" applyFont="1" applyFill="1" applyBorder="1" applyAlignment="1" applyProtection="1">
      <protection locked="0"/>
    </xf>
    <xf numFmtId="178" fontId="8" fillId="0" borderId="81" xfId="0" applyNumberFormat="1" applyFont="1" applyFill="1" applyBorder="1" applyAlignment="1" applyProtection="1">
      <protection locked="0"/>
    </xf>
    <xf numFmtId="178" fontId="8" fillId="0" borderId="107" xfId="0" applyNumberFormat="1" applyFont="1" applyFill="1" applyBorder="1" applyAlignment="1" applyProtection="1">
      <protection locked="0"/>
    </xf>
    <xf numFmtId="0" fontId="1" fillId="0" borderId="122" xfId="0" applyFont="1" applyFill="1" applyBorder="1" applyAlignment="1" applyProtection="1">
      <alignment horizontal="left"/>
    </xf>
    <xf numFmtId="0" fontId="1" fillId="0" borderId="123" xfId="0" applyFont="1" applyFill="1" applyBorder="1" applyAlignment="1" applyProtection="1">
      <alignment horizontal="left"/>
    </xf>
    <xf numFmtId="0" fontId="0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78" xfId="0" applyFont="1" applyBorder="1" applyAlignment="1" applyProtection="1">
      <alignment horizontal="left"/>
    </xf>
    <xf numFmtId="176" fontId="3" fillId="0" borderId="61" xfId="0" applyNumberFormat="1" applyFont="1" applyBorder="1" applyAlignment="1" applyProtection="1">
      <alignment horizontal="center" vertical="top"/>
    </xf>
    <xf numFmtId="176" fontId="3" fillId="0" borderId="81" xfId="0" applyNumberFormat="1" applyFont="1" applyBorder="1" applyAlignment="1" applyProtection="1">
      <alignment horizontal="center" vertical="top"/>
    </xf>
    <xf numFmtId="176" fontId="3" fillId="0" borderId="107" xfId="0" applyNumberFormat="1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178" fontId="8" fillId="0" borderId="27" xfId="0" applyNumberFormat="1" applyFont="1" applyFill="1" applyBorder="1" applyAlignment="1" applyProtection="1">
      <protection locked="0"/>
    </xf>
    <xf numFmtId="178" fontId="8" fillId="0" borderId="11" xfId="0" applyNumberFormat="1" applyFont="1" applyFill="1" applyBorder="1" applyAlignment="1" applyProtection="1">
      <protection locked="0"/>
    </xf>
    <xf numFmtId="178" fontId="8" fillId="0" borderId="128" xfId="0" applyNumberFormat="1" applyFont="1" applyFill="1" applyBorder="1" applyAlignment="1" applyProtection="1">
      <protection locked="0"/>
    </xf>
    <xf numFmtId="0" fontId="0" fillId="0" borderId="125" xfId="0" applyBorder="1" applyAlignment="1" applyProtection="1">
      <alignment horizontal="center"/>
    </xf>
    <xf numFmtId="0" fontId="0" fillId="0" borderId="126" xfId="0" applyBorder="1" applyAlignment="1" applyProtection="1">
      <alignment horizontal="center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73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178" fontId="3" fillId="0" borderId="161" xfId="0" applyNumberFormat="1" applyFont="1" applyFill="1" applyBorder="1" applyAlignment="1" applyProtection="1">
      <alignment horizontal="center"/>
    </xf>
    <xf numFmtId="178" fontId="3" fillId="0" borderId="137" xfId="0" applyNumberFormat="1" applyFont="1" applyFill="1" applyBorder="1" applyAlignment="1" applyProtection="1">
      <alignment horizontal="center"/>
    </xf>
    <xf numFmtId="178" fontId="3" fillId="0" borderId="138" xfId="0" applyNumberFormat="1" applyFont="1" applyFill="1" applyBorder="1" applyAlignment="1" applyProtection="1">
      <alignment horizontal="center"/>
    </xf>
    <xf numFmtId="0" fontId="3" fillId="0" borderId="99" xfId="0" applyFont="1" applyBorder="1" applyAlignment="1" applyProtection="1">
      <alignment horizontal="left"/>
    </xf>
    <xf numFmtId="0" fontId="33" fillId="0" borderId="100" xfId="0" applyFont="1" applyBorder="1" applyAlignment="1" applyProtection="1">
      <alignment horizontal="left"/>
    </xf>
    <xf numFmtId="0" fontId="33" fillId="0" borderId="11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178" fontId="8" fillId="0" borderId="72" xfId="0" applyNumberFormat="1" applyFont="1" applyFill="1" applyBorder="1" applyAlignment="1" applyProtection="1">
      <protection locked="0"/>
    </xf>
    <xf numFmtId="0" fontId="0" fillId="0" borderId="30" xfId="0" applyFont="1" applyBorder="1" applyAlignment="1" applyProtection="1">
      <alignment horizontal="left"/>
    </xf>
    <xf numFmtId="0" fontId="0" fillId="0" borderId="92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78" fontId="8" fillId="0" borderId="140" xfId="0" applyNumberFormat="1" applyFont="1" applyFill="1" applyBorder="1" applyAlignment="1" applyProtection="1">
      <protection locked="0"/>
    </xf>
    <xf numFmtId="178" fontId="8" fillId="0" borderId="101" xfId="0" applyNumberFormat="1" applyFont="1" applyFill="1" applyBorder="1" applyAlignment="1" applyProtection="1">
      <protection locked="0"/>
    </xf>
    <xf numFmtId="178" fontId="8" fillId="0" borderId="110" xfId="0" applyNumberFormat="1" applyFont="1" applyFill="1" applyBorder="1" applyAlignment="1" applyProtection="1">
      <protection locked="0"/>
    </xf>
    <xf numFmtId="178" fontId="8" fillId="0" borderId="104" xfId="0" applyNumberFormat="1" applyFont="1" applyFill="1" applyBorder="1" applyAlignment="1" applyProtection="1"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178" fontId="8" fillId="0" borderId="151" xfId="0" applyNumberFormat="1" applyFont="1" applyFill="1" applyBorder="1" applyAlignment="1" applyProtection="1"/>
    <xf numFmtId="178" fontId="8" fillId="0" borderId="78" xfId="0" applyNumberFormat="1" applyFont="1" applyFill="1" applyBorder="1" applyAlignment="1" applyProtection="1"/>
    <xf numFmtId="178" fontId="8" fillId="0" borderId="81" xfId="0" applyNumberFormat="1" applyFont="1" applyFill="1" applyBorder="1" applyAlignment="1" applyProtection="1"/>
    <xf numFmtId="178" fontId="8" fillId="0" borderId="152" xfId="0" applyNumberFormat="1" applyFont="1" applyFill="1" applyBorder="1" applyAlignment="1" applyProtection="1"/>
    <xf numFmtId="0" fontId="3" fillId="0" borderId="94" xfId="0" applyFont="1" applyBorder="1" applyAlignment="1" applyProtection="1">
      <alignment horizontal="center" vertical="center" wrapText="1"/>
    </xf>
    <xf numFmtId="0" fontId="3" fillId="0" borderId="95" xfId="0" applyFont="1" applyBorder="1" applyAlignment="1" applyProtection="1">
      <alignment horizontal="center" vertical="center" wrapText="1"/>
    </xf>
    <xf numFmtId="0" fontId="0" fillId="0" borderId="120" xfId="0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178" fontId="8" fillId="0" borderId="76" xfId="0" applyNumberFormat="1" applyFont="1" applyFill="1" applyBorder="1" applyAlignment="1" applyProtection="1">
      <alignment horizontal="right"/>
      <protection locked="0"/>
    </xf>
    <xf numFmtId="178" fontId="8" fillId="0" borderId="77" xfId="0" applyNumberFormat="1" applyFont="1" applyFill="1" applyBorder="1" applyAlignment="1" applyProtection="1">
      <alignment horizontal="right"/>
      <protection locked="0"/>
    </xf>
    <xf numFmtId="178" fontId="8" fillId="0" borderId="115" xfId="0" applyNumberFormat="1" applyFont="1" applyFill="1" applyBorder="1" applyAlignment="1" applyProtection="1">
      <alignment horizontal="right"/>
      <protection locked="0"/>
    </xf>
    <xf numFmtId="178" fontId="8" fillId="0" borderId="82" xfId="0" applyNumberFormat="1" applyFont="1" applyFill="1" applyBorder="1" applyAlignment="1" applyProtection="1">
      <alignment horizontal="right"/>
      <protection locked="0"/>
    </xf>
    <xf numFmtId="178" fontId="8" fillId="0" borderId="83" xfId="0" applyNumberFormat="1" applyFont="1" applyFill="1" applyBorder="1" applyAlignment="1" applyProtection="1">
      <alignment horizontal="right"/>
      <protection locked="0"/>
    </xf>
    <xf numFmtId="178" fontId="8" fillId="0" borderId="105" xfId="0" applyNumberFormat="1" applyFont="1" applyFill="1" applyBorder="1" applyAlignment="1" applyProtection="1">
      <alignment horizontal="right"/>
      <protection locked="0"/>
    </xf>
    <xf numFmtId="178" fontId="8" fillId="0" borderId="79" xfId="0" applyNumberFormat="1" applyFont="1" applyFill="1" applyBorder="1" applyAlignment="1" applyProtection="1">
      <alignment horizontal="right"/>
      <protection locked="0"/>
    </xf>
    <xf numFmtId="178" fontId="8" fillId="0" borderId="108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left"/>
    </xf>
    <xf numFmtId="0" fontId="1" fillId="0" borderId="92" xfId="0" applyFont="1" applyBorder="1" applyAlignment="1" applyProtection="1">
      <alignment horizontal="left"/>
    </xf>
    <xf numFmtId="178" fontId="8" fillId="0" borderId="96" xfId="0" applyNumberFormat="1" applyFont="1" applyFill="1" applyBorder="1" applyAlignment="1" applyProtection="1">
      <alignment horizontal="right"/>
      <protection locked="0"/>
    </xf>
    <xf numFmtId="178" fontId="8" fillId="0" borderId="97" xfId="0" applyNumberFormat="1" applyFont="1" applyFill="1" applyBorder="1" applyAlignment="1" applyProtection="1">
      <alignment horizontal="right"/>
      <protection locked="0"/>
    </xf>
    <xf numFmtId="178" fontId="8" fillId="0" borderId="116" xfId="0" applyNumberFormat="1" applyFont="1" applyFill="1" applyBorder="1" applyAlignment="1" applyProtection="1">
      <alignment horizontal="right"/>
      <protection locked="0"/>
    </xf>
    <xf numFmtId="0" fontId="0" fillId="0" borderId="74" xfId="0" applyBorder="1" applyAlignment="1" applyProtection="1">
      <alignment horizontal="center"/>
    </xf>
    <xf numFmtId="0" fontId="0" fillId="0" borderId="75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0" fillId="0" borderId="93" xfId="0" applyBorder="1" applyAlignment="1" applyProtection="1">
      <alignment horizontal="center"/>
    </xf>
    <xf numFmtId="0" fontId="0" fillId="0" borderId="118" xfId="0" applyBorder="1" applyAlignment="1" applyProtection="1">
      <alignment horizontal="center"/>
    </xf>
    <xf numFmtId="178" fontId="8" fillId="0" borderId="135" xfId="0" applyNumberFormat="1" applyFont="1" applyFill="1" applyBorder="1" applyAlignment="1" applyProtection="1">
      <protection locked="0"/>
    </xf>
    <xf numFmtId="178" fontId="8" fillId="0" borderId="132" xfId="0" applyNumberFormat="1" applyFont="1" applyFill="1" applyBorder="1" applyAlignment="1" applyProtection="1">
      <protection locked="0"/>
    </xf>
    <xf numFmtId="178" fontId="8" fillId="0" borderId="131" xfId="0" applyNumberFormat="1" applyFont="1" applyFill="1" applyBorder="1" applyAlignment="1" applyProtection="1">
      <protection locked="0"/>
    </xf>
    <xf numFmtId="178" fontId="8" fillId="0" borderId="136" xfId="0" applyNumberFormat="1" applyFont="1" applyFill="1" applyBorder="1" applyAlignment="1" applyProtection="1">
      <protection locked="0"/>
    </xf>
    <xf numFmtId="0" fontId="0" fillId="0" borderId="130" xfId="0" applyBorder="1" applyAlignment="1" applyProtection="1">
      <alignment horizontal="left" shrinkToFit="1"/>
      <protection locked="0"/>
    </xf>
    <xf numFmtId="0" fontId="0" fillId="0" borderId="131" xfId="0" applyBorder="1" applyAlignment="1" applyProtection="1">
      <alignment horizontal="left" shrinkToFit="1"/>
      <protection locked="0"/>
    </xf>
    <xf numFmtId="0" fontId="0" fillId="0" borderId="132" xfId="0" applyBorder="1" applyAlignment="1" applyProtection="1">
      <alignment horizontal="left" shrinkToFit="1"/>
      <protection locked="0"/>
    </xf>
    <xf numFmtId="0" fontId="9" fillId="0" borderId="74" xfId="0" applyFont="1" applyBorder="1" applyAlignment="1" applyProtection="1">
      <alignment horizontal="center"/>
    </xf>
    <xf numFmtId="0" fontId="9" fillId="0" borderId="75" xfId="0" applyFont="1" applyBorder="1" applyAlignment="1" applyProtection="1">
      <alignment horizontal="center"/>
    </xf>
    <xf numFmtId="0" fontId="9" fillId="0" borderId="133" xfId="0" applyFont="1" applyBorder="1" applyAlignment="1" applyProtection="1">
      <alignment horizontal="center"/>
    </xf>
    <xf numFmtId="0" fontId="9" fillId="0" borderId="134" xfId="0" applyFont="1" applyBorder="1" applyAlignment="1" applyProtection="1">
      <alignment horizontal="center"/>
    </xf>
    <xf numFmtId="0" fontId="0" fillId="0" borderId="8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7" fillId="0" borderId="85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85" xfId="0" applyFont="1" applyBorder="1" applyAlignment="1" applyProtection="1">
      <alignment horizontal="right"/>
      <protection locked="0"/>
    </xf>
    <xf numFmtId="0" fontId="7" fillId="0" borderId="50" xfId="0" applyFont="1" applyBorder="1" applyProtection="1">
      <protection locked="0"/>
    </xf>
    <xf numFmtId="0" fontId="7" fillId="0" borderId="87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0" fillId="0" borderId="51" xfId="0" applyBorder="1" applyAlignment="1" applyProtection="1">
      <alignment horizontal="center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16" fillId="0" borderId="61" xfId="0" applyFont="1" applyBorder="1" applyAlignment="1" applyProtection="1">
      <alignment horizontal="center" shrinkToFit="1"/>
    </xf>
    <xf numFmtId="0" fontId="16" fillId="0" borderId="81" xfId="0" applyFont="1" applyBorder="1" applyAlignment="1" applyProtection="1">
      <alignment horizontal="center" shrinkToFit="1"/>
    </xf>
    <xf numFmtId="0" fontId="0" fillId="0" borderId="14" xfId="0" applyFont="1" applyBorder="1" applyAlignment="1" applyProtection="1">
      <alignment horizontal="left" shrinkToFit="1"/>
    </xf>
    <xf numFmtId="0" fontId="0" fillId="0" borderId="15" xfId="0" applyFont="1" applyBorder="1" applyAlignment="1" applyProtection="1">
      <alignment horizontal="left" shrinkToFit="1"/>
    </xf>
    <xf numFmtId="0" fontId="0" fillId="0" borderId="10" xfId="0" applyFont="1" applyBorder="1" applyAlignment="1" applyProtection="1">
      <alignment horizontal="left" shrinkToFit="1"/>
    </xf>
    <xf numFmtId="0" fontId="0" fillId="0" borderId="11" xfId="0" applyFont="1" applyBorder="1" applyAlignment="1" applyProtection="1">
      <alignment horizontal="left" shrinkToFit="1"/>
    </xf>
    <xf numFmtId="178" fontId="8" fillId="0" borderId="96" xfId="0" applyNumberFormat="1" applyFont="1" applyFill="1" applyBorder="1" applyAlignment="1" applyProtection="1">
      <protection locked="0"/>
    </xf>
    <xf numFmtId="178" fontId="8" fillId="0" borderId="97" xfId="0" applyNumberFormat="1" applyFont="1" applyFill="1" applyBorder="1" applyAlignment="1" applyProtection="1">
      <protection locked="0"/>
    </xf>
    <xf numFmtId="178" fontId="8" fillId="0" borderId="116" xfId="0" applyNumberFormat="1" applyFont="1" applyFill="1" applyBorder="1" applyAlignment="1" applyProtection="1">
      <protection locked="0"/>
    </xf>
    <xf numFmtId="178" fontId="8" fillId="0" borderId="112" xfId="0" applyNumberFormat="1" applyFont="1" applyFill="1" applyBorder="1" applyAlignment="1" applyProtection="1">
      <protection locked="0"/>
    </xf>
    <xf numFmtId="0" fontId="0" fillId="0" borderId="14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left" shrinkToFit="1"/>
    </xf>
    <xf numFmtId="0" fontId="0" fillId="0" borderId="78" xfId="0" applyFont="1" applyBorder="1" applyAlignment="1" applyProtection="1">
      <alignment horizontal="left" shrinkToFit="1"/>
    </xf>
    <xf numFmtId="178" fontId="8" fillId="2" borderId="14" xfId="0" applyNumberFormat="1" applyFont="1" applyFill="1" applyBorder="1" applyAlignment="1" applyProtection="1">
      <protection locked="0"/>
    </xf>
    <xf numFmtId="178" fontId="8" fillId="2" borderId="83" xfId="0" applyNumberFormat="1" applyFont="1" applyFill="1" applyBorder="1" applyAlignment="1" applyProtection="1">
      <protection locked="0"/>
    </xf>
    <xf numFmtId="178" fontId="8" fillId="2" borderId="104" xfId="0" applyNumberFormat="1" applyFont="1" applyFill="1" applyBorder="1" applyAlignment="1" applyProtection="1">
      <protection locked="0"/>
    </xf>
    <xf numFmtId="178" fontId="8" fillId="2" borderId="10" xfId="0" applyNumberFormat="1" applyFont="1" applyFill="1" applyBorder="1" applyAlignment="1" applyProtection="1">
      <protection locked="0"/>
    </xf>
    <xf numFmtId="178" fontId="8" fillId="2" borderId="73" xfId="0" applyNumberFormat="1" applyFont="1" applyFill="1" applyBorder="1" applyAlignment="1" applyProtection="1">
      <protection locked="0"/>
    </xf>
    <xf numFmtId="178" fontId="8" fillId="2" borderId="103" xfId="0" applyNumberFormat="1" applyFont="1" applyFill="1" applyBorder="1" applyAlignment="1" applyProtection="1">
      <protection locked="0"/>
    </xf>
    <xf numFmtId="178" fontId="8" fillId="2" borderId="13" xfId="0" applyNumberFormat="1" applyFont="1" applyFill="1" applyBorder="1" applyAlignment="1" applyProtection="1">
      <protection locked="0"/>
    </xf>
    <xf numFmtId="178" fontId="8" fillId="2" borderId="79" xfId="0" applyNumberFormat="1" applyFont="1" applyFill="1" applyBorder="1" applyAlignment="1" applyProtection="1">
      <protection locked="0"/>
    </xf>
    <xf numFmtId="178" fontId="8" fillId="2" borderId="72" xfId="0" applyNumberFormat="1" applyFont="1" applyFill="1" applyBorder="1" applyAlignment="1" applyProtection="1">
      <protection locked="0"/>
    </xf>
    <xf numFmtId="0" fontId="16" fillId="0" borderId="80" xfId="0" applyFont="1" applyBorder="1" applyAlignment="1" applyProtection="1">
      <alignment horizontal="center" shrinkToFit="1"/>
    </xf>
    <xf numFmtId="0" fontId="6" fillId="0" borderId="6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177" fontId="8" fillId="0" borderId="96" xfId="0" applyNumberFormat="1" applyFont="1" applyFill="1" applyBorder="1" applyAlignment="1" applyProtection="1">
      <alignment horizontal="right"/>
      <protection locked="0"/>
    </xf>
    <xf numFmtId="177" fontId="8" fillId="0" borderId="102" xfId="0" applyNumberFormat="1" applyFont="1" applyFill="1" applyBorder="1" applyAlignment="1" applyProtection="1">
      <alignment horizontal="right"/>
      <protection locked="0"/>
    </xf>
    <xf numFmtId="177" fontId="8" fillId="0" borderId="80" xfId="0" applyNumberFormat="1" applyFont="1" applyFill="1" applyBorder="1" applyAlignment="1" applyProtection="1">
      <alignment horizontal="right"/>
    </xf>
    <xf numFmtId="177" fontId="8" fillId="0" borderId="84" xfId="0" applyNumberFormat="1" applyFont="1" applyFill="1" applyBorder="1" applyAlignment="1" applyProtection="1">
      <alignment horizontal="right"/>
    </xf>
    <xf numFmtId="179" fontId="7" fillId="0" borderId="6" xfId="0" applyNumberFormat="1" applyFont="1" applyBorder="1" applyAlignment="1" applyProtection="1">
      <alignment horizontal="center" vertical="center" shrinkToFit="1"/>
    </xf>
    <xf numFmtId="179" fontId="7" fillId="0" borderId="48" xfId="0" applyNumberFormat="1" applyFont="1" applyBorder="1" applyAlignment="1" applyProtection="1">
      <alignment horizontal="center" vertical="center" shrinkToFit="1"/>
    </xf>
    <xf numFmtId="179" fontId="7" fillId="0" borderId="49" xfId="0" applyNumberFormat="1" applyFont="1" applyBorder="1" applyAlignment="1" applyProtection="1">
      <alignment horizontal="center" vertical="center" shrinkToFit="1"/>
    </xf>
    <xf numFmtId="177" fontId="8" fillId="0" borderId="76" xfId="0" applyNumberFormat="1" applyFont="1" applyFill="1" applyBorder="1" applyAlignment="1" applyProtection="1">
      <alignment horizontal="right"/>
      <protection locked="0"/>
    </xf>
    <xf numFmtId="177" fontId="8" fillId="0" borderId="149" xfId="0" applyNumberFormat="1" applyFont="1" applyFill="1" applyBorder="1" applyAlignment="1" applyProtection="1">
      <alignment horizontal="right"/>
      <protection locked="0"/>
    </xf>
    <xf numFmtId="0" fontId="32" fillId="2" borderId="35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6" fillId="0" borderId="83" xfId="0" applyFont="1" applyBorder="1" applyAlignment="1" applyProtection="1">
      <alignment horizontal="left"/>
    </xf>
    <xf numFmtId="0" fontId="7" fillId="0" borderId="50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left" vertical="center"/>
    </xf>
    <xf numFmtId="0" fontId="28" fillId="0" borderId="52" xfId="0" applyFont="1" applyBorder="1" applyAlignment="1" applyProtection="1">
      <alignment horizontal="left" vertical="center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/>
    </xf>
    <xf numFmtId="0" fontId="15" fillId="0" borderId="8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153" xfId="0" applyBorder="1" applyAlignment="1" applyProtection="1">
      <alignment horizontal="left" shrinkToFit="1"/>
      <protection locked="0"/>
    </xf>
    <xf numFmtId="0" fontId="0" fillId="0" borderId="154" xfId="0" applyBorder="1" applyAlignment="1" applyProtection="1">
      <alignment horizontal="left" shrinkToFit="1"/>
      <protection locked="0"/>
    </xf>
    <xf numFmtId="0" fontId="0" fillId="0" borderId="155" xfId="0" applyBorder="1" applyAlignment="1" applyProtection="1">
      <alignment horizontal="left" shrinkToFit="1"/>
      <protection locked="0"/>
    </xf>
    <xf numFmtId="178" fontId="8" fillId="0" borderId="156" xfId="0" applyNumberFormat="1" applyFont="1" applyFill="1" applyBorder="1" applyAlignment="1" applyProtection="1">
      <protection locked="0"/>
    </xf>
    <xf numFmtId="178" fontId="8" fillId="0" borderId="155" xfId="0" applyNumberFormat="1" applyFont="1" applyFill="1" applyBorder="1" applyAlignment="1" applyProtection="1">
      <protection locked="0"/>
    </xf>
    <xf numFmtId="178" fontId="8" fillId="0" borderId="154" xfId="0" applyNumberFormat="1" applyFont="1" applyFill="1" applyBorder="1" applyAlignment="1" applyProtection="1">
      <protection locked="0"/>
    </xf>
    <xf numFmtId="178" fontId="8" fillId="0" borderId="157" xfId="0" applyNumberFormat="1" applyFont="1" applyFill="1" applyBorder="1" applyAlignment="1" applyProtection="1">
      <protection locked="0"/>
    </xf>
    <xf numFmtId="0" fontId="25" fillId="0" borderId="0" xfId="0" applyFont="1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87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89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0" fillId="0" borderId="87" xfId="0" applyFill="1" applyBorder="1" applyAlignment="1" applyProtection="1">
      <alignment horizontal="center"/>
    </xf>
    <xf numFmtId="0" fontId="0" fillId="0" borderId="51" xfId="0" applyFill="1" applyBorder="1" applyAlignment="1" applyProtection="1">
      <alignment horizontal="center"/>
    </xf>
    <xf numFmtId="0" fontId="0" fillId="0" borderId="90" xfId="0" applyFill="1" applyBorder="1" applyAlignment="1" applyProtection="1">
      <alignment horizontal="center" vertical="center"/>
    </xf>
    <xf numFmtId="0" fontId="0" fillId="0" borderId="91" xfId="0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 applyProtection="1">
      <alignment horizontal="left" vertical="center"/>
    </xf>
    <xf numFmtId="0" fontId="28" fillId="0" borderId="52" xfId="0" applyFont="1" applyFill="1" applyBorder="1" applyAlignment="1" applyProtection="1">
      <alignment horizontal="left" vertical="center"/>
    </xf>
    <xf numFmtId="0" fontId="0" fillId="0" borderId="148" xfId="0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/>
    </xf>
    <xf numFmtId="0" fontId="0" fillId="0" borderId="8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86" xfId="0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7" xfId="0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right"/>
    </xf>
    <xf numFmtId="0" fontId="7" fillId="0" borderId="50" xfId="0" applyFont="1" applyFill="1" applyBorder="1" applyProtection="1"/>
    <xf numFmtId="0" fontId="7" fillId="0" borderId="87" xfId="0" applyFont="1" applyFill="1" applyBorder="1" applyProtection="1"/>
    <xf numFmtId="0" fontId="7" fillId="0" borderId="51" xfId="0" applyFont="1" applyFill="1" applyBorder="1" applyProtection="1"/>
    <xf numFmtId="0" fontId="0" fillId="0" borderId="50" xfId="0" applyFill="1" applyBorder="1" applyAlignment="1" applyProtection="1">
      <alignment horizontal="center"/>
    </xf>
    <xf numFmtId="0" fontId="7" fillId="0" borderId="50" xfId="0" applyFont="1" applyFill="1" applyBorder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/>
    </xf>
    <xf numFmtId="0" fontId="0" fillId="0" borderId="120" xfId="0" applyFill="1" applyBorder="1" applyAlignment="1" applyProtection="1">
      <alignment horizontal="left"/>
    </xf>
    <xf numFmtId="177" fontId="8" fillId="0" borderId="39" xfId="0" applyNumberFormat="1" applyFont="1" applyFill="1" applyBorder="1" applyAlignment="1" applyProtection="1">
      <alignment horizontal="right"/>
    </xf>
    <xf numFmtId="177" fontId="8" fillId="0" borderId="103" xfId="0" applyNumberFormat="1" applyFont="1" applyFill="1" applyBorder="1" applyAlignment="1" applyProtection="1">
      <alignment horizontal="right"/>
    </xf>
    <xf numFmtId="178" fontId="8" fillId="0" borderId="40" xfId="0" applyNumberFormat="1" applyFont="1" applyFill="1" applyBorder="1" applyAlignment="1" applyProtection="1"/>
    <xf numFmtId="178" fontId="8" fillId="0" borderId="79" xfId="0" applyNumberFormat="1" applyFont="1" applyFill="1" applyBorder="1" applyAlignment="1" applyProtection="1"/>
    <xf numFmtId="178" fontId="8" fillId="0" borderId="108" xfId="0" applyNumberFormat="1" applyFont="1" applyFill="1" applyBorder="1" applyAlignment="1" applyProtection="1"/>
    <xf numFmtId="177" fontId="8" fillId="0" borderId="40" xfId="0" applyNumberFormat="1" applyFont="1" applyFill="1" applyBorder="1" applyAlignment="1" applyProtection="1">
      <alignment horizontal="right"/>
    </xf>
    <xf numFmtId="177" fontId="8" fillId="0" borderId="72" xfId="0" applyNumberFormat="1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178" fontId="8" fillId="0" borderId="140" xfId="0" applyNumberFormat="1" applyFont="1" applyFill="1" applyBorder="1" applyAlignment="1" applyProtection="1"/>
    <xf numFmtId="178" fontId="8" fillId="0" borderId="101" xfId="0" applyNumberFormat="1" applyFont="1" applyFill="1" applyBorder="1" applyAlignment="1" applyProtection="1"/>
    <xf numFmtId="178" fontId="8" fillId="0" borderId="110" xfId="0" applyNumberFormat="1" applyFont="1" applyFill="1" applyBorder="1" applyAlignment="1" applyProtection="1"/>
    <xf numFmtId="0" fontId="3" fillId="0" borderId="94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9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177" fontId="8" fillId="0" borderId="96" xfId="0" applyNumberFormat="1" applyFont="1" applyFill="1" applyBorder="1" applyAlignment="1" applyProtection="1">
      <alignment horizontal="right"/>
    </xf>
    <xf numFmtId="177" fontId="8" fillId="0" borderId="102" xfId="0" applyNumberFormat="1" applyFont="1" applyFill="1" applyBorder="1" applyAlignment="1" applyProtection="1">
      <alignment horizontal="right"/>
    </xf>
    <xf numFmtId="0" fontId="0" fillId="0" borderId="30" xfId="0" applyFont="1" applyFill="1" applyBorder="1" applyAlignment="1" applyProtection="1">
      <alignment horizontal="left"/>
    </xf>
    <xf numFmtId="0" fontId="0" fillId="0" borderId="92" xfId="0" applyFont="1" applyFill="1" applyBorder="1" applyAlignment="1" applyProtection="1">
      <alignment horizontal="left"/>
    </xf>
    <xf numFmtId="178" fontId="8" fillId="0" borderId="96" xfId="0" applyNumberFormat="1" applyFont="1" applyFill="1" applyBorder="1" applyAlignment="1" applyProtection="1"/>
    <xf numFmtId="178" fontId="8" fillId="0" borderId="97" xfId="0" applyNumberFormat="1" applyFont="1" applyFill="1" applyBorder="1" applyAlignment="1" applyProtection="1"/>
    <xf numFmtId="178" fontId="8" fillId="0" borderId="116" xfId="0" applyNumberFormat="1" applyFont="1" applyFill="1" applyBorder="1" applyAlignment="1" applyProtection="1"/>
    <xf numFmtId="0" fontId="0" fillId="0" borderId="14" xfId="0" applyFont="1" applyFill="1" applyBorder="1" applyAlignment="1" applyProtection="1">
      <alignment horizontal="left" shrinkToFit="1"/>
    </xf>
    <xf numFmtId="0" fontId="0" fillId="0" borderId="15" xfId="0" applyFont="1" applyFill="1" applyBorder="1" applyAlignment="1" applyProtection="1">
      <alignment horizontal="left" shrinkToFit="1"/>
    </xf>
    <xf numFmtId="178" fontId="8" fillId="0" borderId="14" xfId="0" applyNumberFormat="1" applyFont="1" applyFill="1" applyBorder="1" applyAlignment="1" applyProtection="1"/>
    <xf numFmtId="178" fontId="8" fillId="0" borderId="83" xfId="0" applyNumberFormat="1" applyFont="1" applyFill="1" applyBorder="1" applyAlignment="1" applyProtection="1"/>
    <xf numFmtId="178" fontId="8" fillId="0" borderId="104" xfId="0" applyNumberFormat="1" applyFont="1" applyFill="1" applyBorder="1" applyAlignment="1" applyProtection="1"/>
    <xf numFmtId="0" fontId="0" fillId="0" borderId="10" xfId="0" applyFont="1" applyFill="1" applyBorder="1" applyAlignment="1" applyProtection="1">
      <alignment horizontal="left" shrinkToFit="1"/>
    </xf>
    <xf numFmtId="0" fontId="0" fillId="0" borderId="11" xfId="0" applyFont="1" applyFill="1" applyBorder="1" applyAlignment="1" applyProtection="1">
      <alignment horizontal="left" shrinkToFit="1"/>
    </xf>
    <xf numFmtId="178" fontId="8" fillId="0" borderId="10" xfId="0" applyNumberFormat="1" applyFont="1" applyFill="1" applyBorder="1" applyAlignment="1" applyProtection="1"/>
    <xf numFmtId="178" fontId="8" fillId="0" borderId="73" xfId="0" applyNumberFormat="1" applyFont="1" applyFill="1" applyBorder="1" applyAlignment="1" applyProtection="1"/>
    <xf numFmtId="178" fontId="8" fillId="0" borderId="103" xfId="0" applyNumberFormat="1" applyFont="1" applyFill="1" applyBorder="1" applyAlignment="1" applyProtection="1"/>
    <xf numFmtId="0" fontId="6" fillId="0" borderId="13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left"/>
    </xf>
    <xf numFmtId="178" fontId="8" fillId="0" borderId="72" xfId="0" applyNumberFormat="1" applyFont="1" applyFill="1" applyBorder="1" applyAlignment="1" applyProtection="1"/>
    <xf numFmtId="177" fontId="8" fillId="0" borderId="82" xfId="0" applyNumberFormat="1" applyFont="1" applyFill="1" applyBorder="1" applyAlignment="1" applyProtection="1">
      <alignment horizontal="right"/>
    </xf>
    <xf numFmtId="177" fontId="8" fillId="0" borderId="104" xfId="0" applyNumberFormat="1" applyFont="1" applyFill="1" applyBorder="1" applyAlignment="1" applyProtection="1">
      <alignment horizontal="right"/>
    </xf>
    <xf numFmtId="0" fontId="16" fillId="0" borderId="61" xfId="0" applyFont="1" applyFill="1" applyBorder="1" applyAlignment="1" applyProtection="1">
      <alignment horizontal="center" shrinkToFit="1"/>
    </xf>
    <xf numFmtId="0" fontId="16" fillId="0" borderId="81" xfId="0" applyFont="1" applyFill="1" applyBorder="1" applyAlignment="1" applyProtection="1">
      <alignment horizontal="center" shrinkToFit="1"/>
    </xf>
    <xf numFmtId="0" fontId="16" fillId="0" borderId="80" xfId="0" applyFont="1" applyFill="1" applyBorder="1" applyAlignment="1" applyProtection="1">
      <alignment horizontal="center" shrinkToFit="1"/>
    </xf>
    <xf numFmtId="178" fontId="8" fillId="0" borderId="82" xfId="0" applyNumberFormat="1" applyFont="1" applyFill="1" applyBorder="1" applyAlignment="1" applyProtection="1"/>
    <xf numFmtId="178" fontId="8" fillId="0" borderId="13" xfId="0" applyNumberFormat="1" applyFont="1" applyFill="1" applyBorder="1" applyAlignment="1" applyProtection="1"/>
    <xf numFmtId="178" fontId="8" fillId="0" borderId="40" xfId="0" applyNumberFormat="1" applyFont="1" applyFill="1" applyBorder="1" applyAlignment="1" applyProtection="1">
      <alignment horizontal="right"/>
    </xf>
    <xf numFmtId="178" fontId="8" fillId="0" borderId="72" xfId="0" applyNumberFormat="1" applyFont="1" applyFill="1" applyBorder="1" applyAlignment="1" applyProtection="1">
      <alignment horizontal="right"/>
    </xf>
    <xf numFmtId="0" fontId="0" fillId="0" borderId="19" xfId="0" applyFont="1" applyFill="1" applyBorder="1" applyAlignment="1" applyProtection="1">
      <alignment horizontal="left" shrinkToFit="1"/>
    </xf>
    <xf numFmtId="0" fontId="0" fillId="0" borderId="78" xfId="0" applyFont="1" applyFill="1" applyBorder="1" applyAlignment="1" applyProtection="1">
      <alignment horizontal="left" shrinkToFit="1"/>
    </xf>
    <xf numFmtId="0" fontId="6" fillId="0" borderId="19" xfId="0" applyFont="1" applyFill="1" applyBorder="1" applyAlignment="1" applyProtection="1">
      <alignment horizontal="center"/>
    </xf>
    <xf numFmtId="0" fontId="6" fillId="0" borderId="7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78" fontId="8" fillId="0" borderId="112" xfId="0" applyNumberFormat="1" applyFont="1" applyFill="1" applyBorder="1" applyAlignment="1" applyProtection="1"/>
    <xf numFmtId="0" fontId="0" fillId="0" borderId="13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</xf>
    <xf numFmtId="178" fontId="8" fillId="0" borderId="39" xfId="0" applyNumberFormat="1" applyFont="1" applyFill="1" applyBorder="1" applyAlignment="1" applyProtection="1"/>
    <xf numFmtId="178" fontId="8" fillId="0" borderId="111" xfId="0" applyNumberFormat="1" applyFont="1" applyFill="1" applyBorder="1" applyAlignment="1" applyProtection="1"/>
    <xf numFmtId="178" fontId="8" fillId="0" borderId="105" xfId="0" applyNumberFormat="1" applyFont="1" applyFill="1" applyBorder="1" applyAlignment="1" applyProtection="1"/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176" fontId="3" fillId="0" borderId="61" xfId="0" applyNumberFormat="1" applyFont="1" applyFill="1" applyBorder="1" applyAlignment="1" applyProtection="1">
      <alignment horizontal="center" vertical="top"/>
    </xf>
    <xf numFmtId="176" fontId="3" fillId="0" borderId="81" xfId="0" applyNumberFormat="1" applyFont="1" applyFill="1" applyBorder="1" applyAlignment="1" applyProtection="1">
      <alignment horizontal="center" vertical="top"/>
    </xf>
    <xf numFmtId="176" fontId="3" fillId="0" borderId="107" xfId="0" applyNumberFormat="1" applyFont="1" applyFill="1" applyBorder="1" applyAlignment="1" applyProtection="1">
      <alignment horizontal="center" vertical="top"/>
    </xf>
    <xf numFmtId="0" fontId="6" fillId="0" borderId="14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left"/>
    </xf>
    <xf numFmtId="177" fontId="8" fillId="0" borderId="139" xfId="0" applyNumberFormat="1" applyFont="1" applyFill="1" applyBorder="1" applyAlignment="1" applyProtection="1">
      <alignment horizontal="right"/>
    </xf>
    <xf numFmtId="177" fontId="8" fillId="0" borderId="119" xfId="0" applyNumberFormat="1" applyFont="1" applyFill="1" applyBorder="1" applyAlignment="1" applyProtection="1">
      <alignment horizontal="right"/>
    </xf>
    <xf numFmtId="0" fontId="1" fillId="0" borderId="19" xfId="0" applyFont="1" applyFill="1" applyBorder="1" applyAlignment="1" applyProtection="1">
      <alignment horizontal="left"/>
    </xf>
    <xf numFmtId="0" fontId="1" fillId="0" borderId="78" xfId="0" applyFont="1" applyFill="1" applyBorder="1" applyAlignment="1" applyProtection="1">
      <alignment horizontal="left"/>
    </xf>
    <xf numFmtId="178" fontId="8" fillId="0" borderId="80" xfId="0" applyNumberFormat="1" applyFont="1" applyFill="1" applyBorder="1" applyAlignment="1" applyProtection="1"/>
    <xf numFmtId="178" fontId="8" fillId="0" borderId="107" xfId="0" applyNumberFormat="1" applyFont="1" applyFill="1" applyBorder="1" applyAlignment="1" applyProtection="1"/>
    <xf numFmtId="0" fontId="0" fillId="0" borderId="14" xfId="0" applyFont="1" applyFill="1" applyBorder="1" applyAlignment="1" applyProtection="1">
      <alignment horizontal="left"/>
    </xf>
    <xf numFmtId="0" fontId="15" fillId="0" borderId="61" xfId="0" applyFont="1" applyFill="1" applyBorder="1" applyAlignment="1" applyProtection="1">
      <alignment horizontal="center"/>
    </xf>
    <xf numFmtId="0" fontId="15" fillId="0" borderId="81" xfId="0" applyFont="1" applyFill="1" applyBorder="1" applyAlignment="1" applyProtection="1">
      <alignment horizontal="center"/>
    </xf>
    <xf numFmtId="0" fontId="3" fillId="0" borderId="99" xfId="0" applyFont="1" applyFill="1" applyBorder="1" applyAlignment="1" applyProtection="1">
      <alignment horizontal="left"/>
    </xf>
    <xf numFmtId="0" fontId="33" fillId="0" borderId="100" xfId="0" applyFont="1" applyFill="1" applyBorder="1" applyAlignment="1" applyProtection="1">
      <alignment horizontal="left"/>
    </xf>
    <xf numFmtId="0" fontId="33" fillId="0" borderId="114" xfId="0" applyFont="1" applyFill="1" applyBorder="1" applyAlignment="1" applyProtection="1">
      <alignment horizontal="left"/>
    </xf>
    <xf numFmtId="0" fontId="6" fillId="0" borderId="83" xfId="0" applyFont="1" applyFill="1" applyBorder="1" applyAlignment="1" applyProtection="1">
      <alignment horizontal="left"/>
    </xf>
    <xf numFmtId="0" fontId="32" fillId="0" borderId="35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177" fontId="8" fillId="0" borderId="36" xfId="0" applyNumberFormat="1" applyFont="1" applyFill="1" applyBorder="1" applyAlignment="1" applyProtection="1">
      <alignment horizontal="right"/>
    </xf>
    <xf numFmtId="177" fontId="8" fillId="0" borderId="3" xfId="0" applyNumberFormat="1" applyFont="1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left" shrinkToFit="1"/>
    </xf>
    <xf numFmtId="0" fontId="0" fillId="0" borderId="73" xfId="0" applyFill="1" applyBorder="1" applyAlignment="1" applyProtection="1">
      <alignment horizontal="left" shrinkToFit="1"/>
    </xf>
    <xf numFmtId="0" fontId="0" fillId="0" borderId="11" xfId="0" applyFill="1" applyBorder="1" applyAlignment="1" applyProtection="1">
      <alignment horizontal="left" shrinkToFit="1"/>
    </xf>
    <xf numFmtId="0" fontId="0" fillId="0" borderId="74" xfId="0" applyFill="1" applyBorder="1" applyAlignment="1" applyProtection="1">
      <alignment horizontal="center"/>
    </xf>
    <xf numFmtId="0" fontId="0" fillId="0" borderId="75" xfId="0" applyFill="1" applyBorder="1" applyAlignment="1" applyProtection="1">
      <alignment horizontal="center"/>
    </xf>
    <xf numFmtId="178" fontId="8" fillId="0" borderId="27" xfId="0" applyNumberFormat="1" applyFont="1" applyFill="1" applyBorder="1" applyAlignment="1" applyProtection="1"/>
    <xf numFmtId="178" fontId="8" fillId="0" borderId="11" xfId="0" applyNumberFormat="1" applyFont="1" applyFill="1" applyBorder="1" applyAlignment="1" applyProtection="1"/>
    <xf numFmtId="178" fontId="8" fillId="0" borderId="128" xfId="0" applyNumberFormat="1" applyFont="1" applyFill="1" applyBorder="1" applyAlignment="1" applyProtection="1"/>
    <xf numFmtId="0" fontId="0" fillId="0" borderId="153" xfId="0" applyFill="1" applyBorder="1" applyAlignment="1" applyProtection="1">
      <alignment horizontal="left" shrinkToFit="1"/>
    </xf>
    <xf numFmtId="0" fontId="0" fillId="0" borderId="154" xfId="0" applyFill="1" applyBorder="1" applyAlignment="1" applyProtection="1">
      <alignment horizontal="left" shrinkToFit="1"/>
    </xf>
    <xf numFmtId="0" fontId="0" fillId="0" borderId="155" xfId="0" applyFill="1" applyBorder="1" applyAlignment="1" applyProtection="1">
      <alignment horizontal="left" shrinkToFit="1"/>
    </xf>
    <xf numFmtId="0" fontId="0" fillId="0" borderId="125" xfId="0" applyFill="1" applyBorder="1" applyAlignment="1" applyProtection="1">
      <alignment horizontal="center"/>
    </xf>
    <xf numFmtId="0" fontId="0" fillId="0" borderId="126" xfId="0" applyFill="1" applyBorder="1" applyAlignment="1" applyProtection="1">
      <alignment horizontal="center"/>
    </xf>
    <xf numFmtId="178" fontId="8" fillId="0" borderId="156" xfId="0" applyNumberFormat="1" applyFont="1" applyFill="1" applyBorder="1" applyAlignment="1" applyProtection="1"/>
    <xf numFmtId="178" fontId="8" fillId="0" borderId="155" xfId="0" applyNumberFormat="1" applyFont="1" applyFill="1" applyBorder="1" applyAlignment="1" applyProtection="1"/>
    <xf numFmtId="178" fontId="8" fillId="0" borderId="154" xfId="0" applyNumberFormat="1" applyFont="1" applyFill="1" applyBorder="1" applyAlignment="1" applyProtection="1"/>
    <xf numFmtId="178" fontId="8" fillId="0" borderId="157" xfId="0" applyNumberFormat="1" applyFont="1" applyFill="1" applyBorder="1" applyAlignment="1" applyProtection="1"/>
    <xf numFmtId="0" fontId="9" fillId="0" borderId="74" xfId="0" applyFont="1" applyFill="1" applyBorder="1" applyAlignment="1" applyProtection="1">
      <alignment horizontal="center"/>
    </xf>
    <xf numFmtId="0" fontId="9" fillId="0" borderId="75" xfId="0" applyFont="1" applyFill="1" applyBorder="1" applyAlignment="1" applyProtection="1">
      <alignment horizontal="center"/>
    </xf>
    <xf numFmtId="0" fontId="0" fillId="0" borderId="130" xfId="0" applyFill="1" applyBorder="1" applyAlignment="1" applyProtection="1">
      <alignment horizontal="left" shrinkToFit="1"/>
    </xf>
    <xf numFmtId="0" fontId="0" fillId="0" borderId="131" xfId="0" applyFill="1" applyBorder="1" applyAlignment="1" applyProtection="1">
      <alignment horizontal="left" shrinkToFit="1"/>
    </xf>
    <xf numFmtId="0" fontId="0" fillId="0" borderId="132" xfId="0" applyFill="1" applyBorder="1" applyAlignment="1" applyProtection="1">
      <alignment horizontal="left" shrinkToFit="1"/>
    </xf>
    <xf numFmtId="0" fontId="9" fillId="0" borderId="133" xfId="0" applyFont="1" applyFill="1" applyBorder="1" applyAlignment="1" applyProtection="1">
      <alignment horizontal="center"/>
    </xf>
    <xf numFmtId="0" fontId="9" fillId="0" borderId="134" xfId="0" applyFont="1" applyFill="1" applyBorder="1" applyAlignment="1" applyProtection="1">
      <alignment horizontal="center"/>
    </xf>
    <xf numFmtId="178" fontId="8" fillId="0" borderId="135" xfId="0" applyNumberFormat="1" applyFont="1" applyFill="1" applyBorder="1" applyAlignment="1" applyProtection="1"/>
    <xf numFmtId="178" fontId="8" fillId="0" borderId="132" xfId="0" applyNumberFormat="1" applyFont="1" applyFill="1" applyBorder="1" applyAlignment="1" applyProtection="1"/>
    <xf numFmtId="178" fontId="8" fillId="0" borderId="131" xfId="0" applyNumberFormat="1" applyFont="1" applyFill="1" applyBorder="1" applyAlignment="1" applyProtection="1"/>
    <xf numFmtId="178" fontId="8" fillId="0" borderId="136" xfId="0" applyNumberFormat="1" applyFont="1" applyFill="1" applyBorder="1" applyAlignment="1" applyProtection="1"/>
    <xf numFmtId="178" fontId="8" fillId="0" borderId="82" xfId="0" applyNumberFormat="1" applyFont="1" applyFill="1" applyBorder="1" applyAlignment="1" applyProtection="1">
      <alignment horizontal="right"/>
    </xf>
    <xf numFmtId="178" fontId="8" fillId="0" borderId="83" xfId="0" applyNumberFormat="1" applyFont="1" applyFill="1" applyBorder="1" applyAlignment="1" applyProtection="1">
      <alignment horizontal="right"/>
    </xf>
    <xf numFmtId="178" fontId="8" fillId="0" borderId="105" xfId="0" applyNumberFormat="1" applyFont="1" applyFill="1" applyBorder="1" applyAlignment="1" applyProtection="1">
      <alignment horizontal="right"/>
    </xf>
    <xf numFmtId="178" fontId="8" fillId="0" borderId="76" xfId="0" applyNumberFormat="1" applyFont="1" applyFill="1" applyBorder="1" applyAlignment="1" applyProtection="1">
      <alignment horizontal="right"/>
    </xf>
    <xf numFmtId="178" fontId="8" fillId="0" borderId="77" xfId="0" applyNumberFormat="1" applyFont="1" applyFill="1" applyBorder="1" applyAlignment="1" applyProtection="1">
      <alignment horizontal="right"/>
    </xf>
    <xf numFmtId="178" fontId="8" fillId="0" borderId="115" xfId="0" applyNumberFormat="1" applyFont="1" applyFill="1" applyBorder="1" applyAlignment="1" applyProtection="1">
      <alignment horizontal="right"/>
    </xf>
    <xf numFmtId="179" fontId="7" fillId="0" borderId="6" xfId="0" applyNumberFormat="1" applyFont="1" applyFill="1" applyBorder="1" applyAlignment="1" applyProtection="1">
      <alignment horizontal="center" vertical="center" shrinkToFit="1"/>
    </xf>
    <xf numFmtId="179" fontId="7" fillId="0" borderId="48" xfId="0" applyNumberFormat="1" applyFont="1" applyFill="1" applyBorder="1" applyAlignment="1" applyProtection="1">
      <alignment horizontal="center" vertical="center" shrinkToFit="1"/>
    </xf>
    <xf numFmtId="179" fontId="7" fillId="0" borderId="49" xfId="0" applyNumberFormat="1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horizontal="center"/>
    </xf>
    <xf numFmtId="0" fontId="0" fillId="0" borderId="93" xfId="0" applyFill="1" applyBorder="1" applyAlignment="1" applyProtection="1">
      <alignment horizontal="center"/>
    </xf>
    <xf numFmtId="0" fontId="0" fillId="0" borderId="118" xfId="0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left"/>
    </xf>
    <xf numFmtId="0" fontId="1" fillId="0" borderId="92" xfId="0" applyFont="1" applyFill="1" applyBorder="1" applyAlignment="1" applyProtection="1">
      <alignment horizontal="left"/>
    </xf>
    <xf numFmtId="178" fontId="8" fillId="0" borderId="96" xfId="0" applyNumberFormat="1" applyFont="1" applyFill="1" applyBorder="1" applyAlignment="1" applyProtection="1">
      <alignment horizontal="right"/>
    </xf>
    <xf numFmtId="178" fontId="8" fillId="0" borderId="97" xfId="0" applyNumberFormat="1" applyFont="1" applyFill="1" applyBorder="1" applyAlignment="1" applyProtection="1">
      <alignment horizontal="right"/>
    </xf>
    <xf numFmtId="178" fontId="8" fillId="0" borderId="116" xfId="0" applyNumberFormat="1" applyFont="1" applyFill="1" applyBorder="1" applyAlignment="1" applyProtection="1">
      <alignment horizontal="right"/>
    </xf>
    <xf numFmtId="177" fontId="8" fillId="0" borderId="76" xfId="0" applyNumberFormat="1" applyFont="1" applyFill="1" applyBorder="1" applyAlignment="1" applyProtection="1">
      <alignment horizontal="right"/>
    </xf>
    <xf numFmtId="177" fontId="8" fillId="0" borderId="149" xfId="0" applyNumberFormat="1" applyFont="1" applyFill="1" applyBorder="1" applyAlignment="1" applyProtection="1">
      <alignment horizontal="right"/>
    </xf>
    <xf numFmtId="178" fontId="8" fillId="0" borderId="79" xfId="0" applyNumberFormat="1" applyFont="1" applyFill="1" applyBorder="1" applyAlignment="1" applyProtection="1">
      <alignment horizontal="right"/>
    </xf>
    <xf numFmtId="178" fontId="8" fillId="0" borderId="108" xfId="0" applyNumberFormat="1" applyFont="1" applyFill="1" applyBorder="1" applyAlignment="1" applyProtection="1">
      <alignment horizontal="right"/>
    </xf>
    <xf numFmtId="177" fontId="8" fillId="0" borderId="80" xfId="0" applyNumberFormat="1" applyFont="1" applyFill="1" applyBorder="1" applyAlignment="1" applyProtection="1">
      <alignment horizontal="right"/>
      <protection locked="0"/>
    </xf>
    <xf numFmtId="177" fontId="8" fillId="0" borderId="84" xfId="0" applyNumberFormat="1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</dxfs>
  <tableStyles count="0" defaultTableStyle="TableStyleMedium9" defaultPivotStyle="PivotStyleLight16"/>
  <colors>
    <mruColors>
      <color rgb="FFFFFFCC"/>
      <color rgb="FF99FF99"/>
      <color rgb="FFFFFFFF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showZeros="0" tabSelected="1" view="pageBreakPreview" zoomScaleNormal="100" zoomScaleSheetLayoutView="100" workbookViewId="0">
      <selection activeCell="K25" sqref="K25:L25"/>
    </sheetView>
  </sheetViews>
  <sheetFormatPr defaultColWidth="9" defaultRowHeight="13.5"/>
  <cols>
    <col min="1" max="1" width="3.875" style="1" customWidth="1"/>
    <col min="2" max="2" width="18.625" style="2" customWidth="1"/>
    <col min="3" max="3" width="7.625" style="2" customWidth="1"/>
    <col min="4" max="4" width="6.875" style="2" customWidth="1"/>
    <col min="5" max="5" width="4.625" style="2" customWidth="1"/>
    <col min="6" max="6" width="9.375" style="2" customWidth="1"/>
    <col min="7" max="7" width="6.25" style="2" customWidth="1"/>
    <col min="8" max="8" width="4.625" style="2" hidden="1" customWidth="1"/>
    <col min="9" max="9" width="0.875" style="2" customWidth="1"/>
    <col min="10" max="10" width="3.875" style="2" customWidth="1"/>
    <col min="11" max="11" width="15.125" style="2" customWidth="1"/>
    <col min="12" max="12" width="5.125" style="2" customWidth="1"/>
    <col min="13" max="13" width="9.875" style="2" customWidth="1"/>
    <col min="14" max="14" width="4.375" style="2" customWidth="1"/>
    <col min="15" max="15" width="4.625" style="2" customWidth="1"/>
    <col min="16" max="16" width="4.875" style="2" customWidth="1"/>
    <col min="17" max="17" width="2.625" style="2" customWidth="1"/>
    <col min="18" max="18" width="4.125" style="2" customWidth="1"/>
    <col min="19" max="19" width="4.375" style="2" customWidth="1"/>
    <col min="20" max="20" width="1.125" style="2" hidden="1" customWidth="1"/>
    <col min="21" max="21" width="2.75" style="2" hidden="1" customWidth="1"/>
    <col min="22" max="22" width="4" style="2" hidden="1" customWidth="1"/>
    <col min="23" max="23" width="5.125" style="2" hidden="1" customWidth="1"/>
    <col min="24" max="24" width="11.75" style="1" hidden="1" customWidth="1"/>
    <col min="25" max="16384" width="9" style="1"/>
  </cols>
  <sheetData>
    <row r="1" spans="1:24" ht="15.95" customHeight="1">
      <c r="A1" s="54" t="s">
        <v>84</v>
      </c>
      <c r="F1" s="510"/>
      <c r="G1" s="510"/>
      <c r="H1" s="510"/>
      <c r="I1" s="510"/>
      <c r="J1" s="510"/>
      <c r="K1" s="510"/>
      <c r="L1" s="510"/>
      <c r="M1" s="510"/>
      <c r="N1" s="510"/>
      <c r="O1" s="498" t="s">
        <v>151</v>
      </c>
      <c r="P1" s="498"/>
      <c r="Q1" s="498"/>
      <c r="R1" s="498"/>
      <c r="S1" s="498"/>
      <c r="T1" s="156"/>
      <c r="U1" s="120"/>
      <c r="V1" s="156"/>
      <c r="W1" s="9"/>
      <c r="X1" s="116"/>
    </row>
    <row r="2" spans="1:24" ht="15.95" customHeight="1" thickBot="1">
      <c r="C2" s="242"/>
      <c r="F2" s="510"/>
      <c r="G2" s="510"/>
      <c r="H2" s="510"/>
      <c r="I2" s="510"/>
      <c r="J2" s="510"/>
      <c r="K2" s="510"/>
      <c r="L2" s="510"/>
      <c r="M2" s="510"/>
      <c r="N2" s="510"/>
      <c r="O2" s="461"/>
      <c r="P2" s="461"/>
      <c r="Q2" s="461"/>
      <c r="R2" s="461"/>
      <c r="S2" s="461"/>
      <c r="T2" s="115"/>
      <c r="U2" s="121"/>
      <c r="V2" s="115"/>
      <c r="W2" s="9"/>
      <c r="X2" s="116"/>
    </row>
    <row r="3" spans="1:24" ht="21.95" customHeight="1" thickBot="1">
      <c r="A3" s="3" t="s">
        <v>9</v>
      </c>
      <c r="D3" s="640" t="s">
        <v>110</v>
      </c>
      <c r="E3" s="640"/>
      <c r="F3" s="640"/>
      <c r="G3" s="640"/>
      <c r="H3" s="640"/>
      <c r="I3" s="640"/>
      <c r="J3" s="640"/>
      <c r="K3" s="640"/>
      <c r="L3" s="1"/>
      <c r="M3" s="138" t="s">
        <v>119</v>
      </c>
      <c r="N3" s="624"/>
      <c r="O3" s="625"/>
      <c r="P3" s="168" t="s">
        <v>120</v>
      </c>
      <c r="Q3" s="625"/>
      <c r="R3" s="625"/>
      <c r="S3" s="55" t="s">
        <v>121</v>
      </c>
      <c r="T3" s="158"/>
      <c r="U3" s="122"/>
      <c r="V3" s="158"/>
      <c r="W3" s="169"/>
      <c r="X3" s="116"/>
    </row>
    <row r="4" spans="1:24" ht="6.75" customHeight="1" thickBot="1">
      <c r="A4" s="3"/>
      <c r="F4" s="4"/>
      <c r="G4" s="4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123"/>
      <c r="V4" s="4"/>
      <c r="W4" s="4"/>
    </row>
    <row r="5" spans="1:24" ht="14.25" customHeight="1">
      <c r="A5" s="556" t="s">
        <v>20</v>
      </c>
      <c r="B5" s="557"/>
      <c r="C5" s="499"/>
      <c r="D5" s="500"/>
      <c r="E5" s="500"/>
      <c r="F5" s="500"/>
      <c r="G5" s="500"/>
      <c r="H5" s="179"/>
      <c r="I5" s="6"/>
      <c r="J5" s="568" t="s">
        <v>21</v>
      </c>
      <c r="K5" s="569"/>
      <c r="L5" s="570"/>
      <c r="M5" s="499"/>
      <c r="N5" s="500"/>
      <c r="O5" s="500"/>
      <c r="P5" s="500"/>
      <c r="Q5" s="500"/>
      <c r="R5" s="500"/>
      <c r="S5" s="501"/>
      <c r="T5" s="153"/>
      <c r="U5" s="178"/>
      <c r="V5" s="153"/>
      <c r="W5" s="179"/>
    </row>
    <row r="6" spans="1:24" ht="14.25" customHeight="1" thickBot="1">
      <c r="A6" s="558"/>
      <c r="B6" s="559"/>
      <c r="C6" s="502"/>
      <c r="D6" s="503"/>
      <c r="E6" s="503"/>
      <c r="F6" s="503"/>
      <c r="G6" s="503"/>
      <c r="H6" s="179"/>
      <c r="I6" s="7"/>
      <c r="J6" s="571"/>
      <c r="K6" s="572"/>
      <c r="L6" s="573"/>
      <c r="M6" s="502"/>
      <c r="N6" s="503"/>
      <c r="O6" s="503"/>
      <c r="P6" s="503"/>
      <c r="Q6" s="503"/>
      <c r="R6" s="503"/>
      <c r="S6" s="504"/>
      <c r="T6" s="154"/>
      <c r="U6" s="180"/>
      <c r="V6" s="154"/>
      <c r="W6" s="179"/>
    </row>
    <row r="7" spans="1:24" ht="14.25" customHeight="1">
      <c r="A7" s="556" t="s">
        <v>13</v>
      </c>
      <c r="B7" s="557"/>
      <c r="C7" s="574"/>
      <c r="D7" s="575"/>
      <c r="E7" s="641" t="s">
        <v>14</v>
      </c>
      <c r="F7" s="579"/>
      <c r="G7" s="622" t="s">
        <v>121</v>
      </c>
      <c r="H7" s="524"/>
      <c r="I7" s="233"/>
      <c r="J7" s="90" t="s">
        <v>97</v>
      </c>
      <c r="K7" s="90"/>
      <c r="L7" s="90"/>
      <c r="M7" s="90"/>
      <c r="N7" s="90"/>
      <c r="O7" s="90"/>
      <c r="P7" s="90"/>
      <c r="Q7" s="90"/>
      <c r="R7" s="90"/>
      <c r="S7" s="94"/>
      <c r="T7" s="94"/>
      <c r="U7" s="124"/>
      <c r="V7" s="94"/>
      <c r="W7" s="93"/>
      <c r="X7" s="91"/>
    </row>
    <row r="8" spans="1:24" ht="14.25" customHeight="1">
      <c r="A8" s="560"/>
      <c r="B8" s="561"/>
      <c r="C8" s="576"/>
      <c r="D8" s="577"/>
      <c r="E8" s="578"/>
      <c r="F8" s="580"/>
      <c r="G8" s="623"/>
      <c r="H8" s="524"/>
      <c r="I8" s="184"/>
      <c r="J8" s="92" t="s">
        <v>98</v>
      </c>
      <c r="K8" s="92"/>
      <c r="L8" s="92"/>
      <c r="M8" s="92"/>
      <c r="N8" s="165"/>
      <c r="O8" s="93"/>
      <c r="P8" s="93"/>
      <c r="Q8" s="93"/>
      <c r="R8" s="93"/>
      <c r="S8" s="95"/>
      <c r="T8" s="95"/>
      <c r="U8" s="125"/>
      <c r="V8" s="95"/>
      <c r="W8" s="93"/>
      <c r="X8" s="91"/>
    </row>
    <row r="9" spans="1:24" ht="14.25" customHeight="1">
      <c r="A9" s="562" t="s">
        <v>16</v>
      </c>
      <c r="B9" s="563"/>
      <c r="C9" s="8" t="s">
        <v>17</v>
      </c>
      <c r="I9" s="234"/>
      <c r="J9" s="2" t="s">
        <v>18</v>
      </c>
      <c r="N9" s="166" t="s">
        <v>118</v>
      </c>
      <c r="O9" s="632"/>
      <c r="P9" s="632"/>
      <c r="Q9" s="632"/>
      <c r="R9" s="632"/>
      <c r="S9" s="181" t="s">
        <v>117</v>
      </c>
      <c r="T9" s="182"/>
      <c r="U9" s="183"/>
      <c r="V9" s="182"/>
    </row>
    <row r="10" spans="1:24" ht="14.25" customHeight="1">
      <c r="A10" s="560"/>
      <c r="B10" s="561"/>
      <c r="C10" s="642" t="s">
        <v>30</v>
      </c>
      <c r="D10" s="578"/>
      <c r="E10" s="578"/>
      <c r="F10" s="578"/>
      <c r="G10" s="4"/>
      <c r="I10" s="184"/>
      <c r="J10" s="578" t="s">
        <v>113</v>
      </c>
      <c r="K10" s="578"/>
      <c r="L10" s="578"/>
      <c r="N10" s="167"/>
      <c r="O10" s="184"/>
      <c r="S10" s="9"/>
      <c r="T10" s="9"/>
      <c r="U10" s="185"/>
      <c r="V10" s="9"/>
    </row>
    <row r="11" spans="1:24" ht="18" customHeight="1" thickBot="1">
      <c r="A11" s="564" t="s">
        <v>19</v>
      </c>
      <c r="B11" s="565"/>
      <c r="C11" s="628"/>
      <c r="D11" s="629"/>
      <c r="E11" s="629"/>
      <c r="F11" s="629"/>
      <c r="G11" s="236" t="s">
        <v>122</v>
      </c>
      <c r="H11" s="169"/>
      <c r="I11" s="235"/>
      <c r="J11" s="626" t="s">
        <v>83</v>
      </c>
      <c r="K11" s="627"/>
      <c r="L11" s="591"/>
      <c r="M11" s="592"/>
      <c r="N11" s="592"/>
      <c r="O11" s="592"/>
      <c r="P11" s="592"/>
      <c r="Q11" s="592"/>
      <c r="R11" s="592"/>
      <c r="S11" s="593"/>
      <c r="T11" s="186"/>
      <c r="U11" s="187"/>
      <c r="V11" s="186"/>
      <c r="W11" s="188"/>
    </row>
    <row r="12" spans="1:24" ht="8.25" customHeight="1" thickBot="1">
      <c r="A12" s="3"/>
      <c r="F12" s="4"/>
      <c r="G12" s="4"/>
      <c r="H12" s="5"/>
      <c r="I12" s="5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123"/>
      <c r="V12" s="4"/>
      <c r="W12" s="4"/>
    </row>
    <row r="13" spans="1:24" ht="26.25" customHeight="1" thickBot="1">
      <c r="A13" s="10" t="s">
        <v>22</v>
      </c>
      <c r="B13" s="11" t="s">
        <v>0</v>
      </c>
      <c r="C13" s="11" t="s">
        <v>1</v>
      </c>
      <c r="D13" s="11" t="s">
        <v>8</v>
      </c>
      <c r="E13" s="12" t="s">
        <v>87</v>
      </c>
      <c r="F13" s="522" t="s">
        <v>2</v>
      </c>
      <c r="G13" s="595"/>
      <c r="H13" s="170" t="s">
        <v>85</v>
      </c>
      <c r="I13" s="13"/>
      <c r="J13" s="138" t="s">
        <v>12</v>
      </c>
      <c r="K13" s="522" t="s">
        <v>0</v>
      </c>
      <c r="L13" s="523"/>
      <c r="M13" s="11" t="s">
        <v>1</v>
      </c>
      <c r="N13" s="87" t="s">
        <v>8</v>
      </c>
      <c r="O13" s="12" t="s">
        <v>87</v>
      </c>
      <c r="P13" s="522" t="s">
        <v>2</v>
      </c>
      <c r="Q13" s="594"/>
      <c r="R13" s="594"/>
      <c r="S13" s="595"/>
      <c r="T13" s="152"/>
      <c r="U13" s="126"/>
      <c r="V13" s="152"/>
      <c r="W13" s="152" t="s">
        <v>86</v>
      </c>
    </row>
    <row r="14" spans="1:24" ht="17.100000000000001" customHeight="1">
      <c r="A14" s="57">
        <v>1</v>
      </c>
      <c r="B14" s="130" t="s">
        <v>101</v>
      </c>
      <c r="C14" s="159">
        <v>1217</v>
      </c>
      <c r="D14" s="159">
        <v>50</v>
      </c>
      <c r="E14" s="14">
        <v>14.6</v>
      </c>
      <c r="F14" s="610"/>
      <c r="G14" s="611"/>
      <c r="H14" s="171">
        <f>E14*F14</f>
        <v>0</v>
      </c>
      <c r="I14" s="15"/>
      <c r="J14" s="27">
        <v>161</v>
      </c>
      <c r="K14" s="508" t="s">
        <v>100</v>
      </c>
      <c r="L14" s="509"/>
      <c r="M14" s="52"/>
      <c r="N14" s="47">
        <v>20</v>
      </c>
      <c r="O14" s="28">
        <v>0.79</v>
      </c>
      <c r="P14" s="587"/>
      <c r="Q14" s="588"/>
      <c r="R14" s="588"/>
      <c r="S14" s="589"/>
      <c r="T14" s="189"/>
      <c r="U14" s="190"/>
      <c r="V14" s="189"/>
      <c r="W14" s="96">
        <f>IF(P14="不要",0,O14*P14)</f>
        <v>0</v>
      </c>
    </row>
    <row r="15" spans="1:24" ht="17.100000000000001" customHeight="1">
      <c r="A15" s="58">
        <v>2</v>
      </c>
      <c r="B15" s="131" t="s">
        <v>101</v>
      </c>
      <c r="C15" s="40">
        <v>917</v>
      </c>
      <c r="D15" s="40">
        <v>50</v>
      </c>
      <c r="E15" s="16">
        <v>13.7</v>
      </c>
      <c r="F15" s="453"/>
      <c r="G15" s="454"/>
      <c r="H15" s="172">
        <f>E15*F15</f>
        <v>0</v>
      </c>
      <c r="I15" s="15"/>
      <c r="J15" s="61">
        <v>160</v>
      </c>
      <c r="K15" s="445" t="s">
        <v>65</v>
      </c>
      <c r="L15" s="446"/>
      <c r="M15" s="53"/>
      <c r="N15" s="41">
        <v>30</v>
      </c>
      <c r="O15" s="17">
        <v>0.6</v>
      </c>
      <c r="P15" s="450"/>
      <c r="Q15" s="451"/>
      <c r="R15" s="451"/>
      <c r="S15" s="452"/>
      <c r="T15" s="191"/>
      <c r="U15" s="192"/>
      <c r="V15" s="191"/>
      <c r="W15" s="97">
        <f t="shared" ref="W15:W44" si="0">IF(P15="不要",0,O15*P15)</f>
        <v>0</v>
      </c>
    </row>
    <row r="16" spans="1:24" ht="17.100000000000001" customHeight="1">
      <c r="A16" s="24">
        <v>3</v>
      </c>
      <c r="B16" s="132" t="s">
        <v>101</v>
      </c>
      <c r="C16" s="41">
        <v>617</v>
      </c>
      <c r="D16" s="41">
        <v>50</v>
      </c>
      <c r="E16" s="17">
        <v>11.3</v>
      </c>
      <c r="F16" s="464"/>
      <c r="G16" s="465"/>
      <c r="H16" s="173">
        <f t="shared" ref="H16:H20" si="1">E16*F16</f>
        <v>0</v>
      </c>
      <c r="I16" s="15"/>
      <c r="J16" s="57">
        <v>151</v>
      </c>
      <c r="K16" s="566" t="s">
        <v>81</v>
      </c>
      <c r="L16" s="567"/>
      <c r="M16" s="270"/>
      <c r="N16" s="269">
        <v>30</v>
      </c>
      <c r="O16" s="14">
        <v>0.8</v>
      </c>
      <c r="P16" s="511"/>
      <c r="Q16" s="512"/>
      <c r="R16" s="512"/>
      <c r="S16" s="513"/>
      <c r="T16" s="117"/>
      <c r="U16" s="117"/>
      <c r="V16" s="117"/>
      <c r="W16" s="98">
        <f t="shared" si="0"/>
        <v>0</v>
      </c>
    </row>
    <row r="17" spans="1:23" ht="17.100000000000001" customHeight="1">
      <c r="A17" s="24">
        <v>64</v>
      </c>
      <c r="B17" s="33" t="s">
        <v>47</v>
      </c>
      <c r="C17" s="71"/>
      <c r="D17" s="71"/>
      <c r="E17" s="22">
        <v>0.6</v>
      </c>
      <c r="F17" s="813"/>
      <c r="G17" s="814"/>
      <c r="H17" s="174">
        <f t="shared" si="1"/>
        <v>0</v>
      </c>
      <c r="I17" s="15"/>
      <c r="J17" s="24">
        <v>152</v>
      </c>
      <c r="K17" s="525" t="s">
        <v>82</v>
      </c>
      <c r="L17" s="526"/>
      <c r="M17" s="53"/>
      <c r="N17" s="41">
        <v>30</v>
      </c>
      <c r="O17" s="17">
        <v>0.8</v>
      </c>
      <c r="P17" s="450"/>
      <c r="Q17" s="451"/>
      <c r="R17" s="451"/>
      <c r="S17" s="507"/>
      <c r="T17" s="239"/>
      <c r="U17" s="194"/>
      <c r="V17" s="193"/>
      <c r="W17" s="99">
        <f t="shared" si="0"/>
        <v>0</v>
      </c>
    </row>
    <row r="18" spans="1:23" ht="17.100000000000001" customHeight="1">
      <c r="A18" s="25">
        <v>6</v>
      </c>
      <c r="B18" s="133" t="s">
        <v>102</v>
      </c>
      <c r="C18" s="42">
        <v>1805</v>
      </c>
      <c r="D18" s="42" t="s">
        <v>43</v>
      </c>
      <c r="E18" s="19">
        <v>15.2</v>
      </c>
      <c r="F18" s="462"/>
      <c r="G18" s="463"/>
      <c r="H18" s="171">
        <f t="shared" si="1"/>
        <v>0</v>
      </c>
      <c r="I18" s="15"/>
      <c r="J18" s="581" t="s">
        <v>123</v>
      </c>
      <c r="K18" s="582"/>
      <c r="L18" s="582"/>
      <c r="M18" s="582"/>
      <c r="N18" s="582"/>
      <c r="O18" s="582"/>
      <c r="P18" s="607" t="s">
        <v>129</v>
      </c>
      <c r="Q18" s="582"/>
      <c r="R18" s="582"/>
      <c r="S18" s="240"/>
      <c r="T18" s="195"/>
      <c r="U18" s="196"/>
      <c r="V18" s="195"/>
      <c r="W18" s="99"/>
    </row>
    <row r="19" spans="1:23" ht="17.100000000000001" customHeight="1">
      <c r="A19" s="58">
        <v>7</v>
      </c>
      <c r="B19" s="131" t="s">
        <v>103</v>
      </c>
      <c r="C19" s="40">
        <v>1802</v>
      </c>
      <c r="D19" s="40" t="s">
        <v>43</v>
      </c>
      <c r="E19" s="16">
        <v>8.4</v>
      </c>
      <c r="F19" s="453"/>
      <c r="G19" s="454"/>
      <c r="H19" s="172">
        <f t="shared" si="1"/>
        <v>0</v>
      </c>
      <c r="I19" s="15"/>
      <c r="J19" s="25">
        <v>220</v>
      </c>
      <c r="K19" s="583" t="s">
        <v>124</v>
      </c>
      <c r="L19" s="584"/>
      <c r="M19" s="42" t="s">
        <v>34</v>
      </c>
      <c r="N19" s="42">
        <v>20</v>
      </c>
      <c r="O19" s="19">
        <v>3.7</v>
      </c>
      <c r="P19" s="243"/>
      <c r="Q19" s="598"/>
      <c r="R19" s="599"/>
      <c r="S19" s="600"/>
      <c r="T19" s="195"/>
      <c r="U19" s="196"/>
      <c r="V19" s="195"/>
      <c r="W19" s="99">
        <f>IF(P19="不要",0,O19*Q19)</f>
        <v>0</v>
      </c>
    </row>
    <row r="20" spans="1:23" ht="17.100000000000001" customHeight="1">
      <c r="A20" s="58">
        <v>8</v>
      </c>
      <c r="B20" s="131" t="s">
        <v>104</v>
      </c>
      <c r="C20" s="40">
        <v>1812</v>
      </c>
      <c r="D20" s="40">
        <v>50</v>
      </c>
      <c r="E20" s="247">
        <v>3.92</v>
      </c>
      <c r="F20" s="453"/>
      <c r="G20" s="454"/>
      <c r="H20" s="173">
        <f t="shared" si="1"/>
        <v>0</v>
      </c>
      <c r="I20" s="15"/>
      <c r="J20" s="58">
        <v>221</v>
      </c>
      <c r="K20" s="585" t="s">
        <v>125</v>
      </c>
      <c r="L20" s="586"/>
      <c r="M20" s="40" t="s">
        <v>32</v>
      </c>
      <c r="N20" s="40">
        <v>20</v>
      </c>
      <c r="O20" s="16">
        <v>4.5999999999999996</v>
      </c>
      <c r="P20" s="244"/>
      <c r="Q20" s="601"/>
      <c r="R20" s="602"/>
      <c r="S20" s="603"/>
      <c r="T20" s="193"/>
      <c r="U20" s="194"/>
      <c r="V20" s="193"/>
      <c r="W20" s="99">
        <f>IF(P20="不要",0,O20*Q20)</f>
        <v>0</v>
      </c>
    </row>
    <row r="21" spans="1:23" ht="17.100000000000001" customHeight="1">
      <c r="A21" s="58">
        <v>135</v>
      </c>
      <c r="B21" s="134" t="s">
        <v>105</v>
      </c>
      <c r="C21" s="40">
        <v>1800</v>
      </c>
      <c r="D21" s="40">
        <v>50</v>
      </c>
      <c r="E21" s="23">
        <v>1.8</v>
      </c>
      <c r="F21" s="453"/>
      <c r="G21" s="454"/>
      <c r="H21" s="171">
        <f>E23*F23</f>
        <v>0</v>
      </c>
      <c r="I21" s="15"/>
      <c r="J21" s="58">
        <v>222</v>
      </c>
      <c r="K21" s="585" t="s">
        <v>126</v>
      </c>
      <c r="L21" s="586"/>
      <c r="M21" s="40" t="s">
        <v>33</v>
      </c>
      <c r="N21" s="40">
        <v>20</v>
      </c>
      <c r="O21" s="16">
        <v>5.9</v>
      </c>
      <c r="P21" s="245"/>
      <c r="Q21" s="604"/>
      <c r="R21" s="605"/>
      <c r="S21" s="606"/>
      <c r="T21" s="199"/>
      <c r="U21" s="200"/>
      <c r="V21" s="199"/>
      <c r="W21" s="100">
        <f>IF(P21="不要",0,O21*Q21)</f>
        <v>0</v>
      </c>
    </row>
    <row r="22" spans="1:23" ht="17.100000000000001" customHeight="1">
      <c r="A22" s="24">
        <v>128</v>
      </c>
      <c r="B22" s="248" t="s">
        <v>106</v>
      </c>
      <c r="C22" s="41">
        <v>1800</v>
      </c>
      <c r="D22" s="80"/>
      <c r="E22" s="37">
        <v>13</v>
      </c>
      <c r="F22" s="447"/>
      <c r="G22" s="448"/>
      <c r="H22" s="172">
        <f>E24*F24</f>
        <v>0</v>
      </c>
      <c r="I22" s="15"/>
      <c r="J22" s="67">
        <v>223</v>
      </c>
      <c r="K22" s="596" t="s">
        <v>127</v>
      </c>
      <c r="L22" s="597"/>
      <c r="M22" s="455" t="s">
        <v>128</v>
      </c>
      <c r="N22" s="456"/>
      <c r="O22" s="22">
        <v>0.6</v>
      </c>
      <c r="P22" s="518">
        <f ca="1">SUMIF(P19:S21,"付",Q19:S21)</f>
        <v>0</v>
      </c>
      <c r="Q22" s="519"/>
      <c r="R22" s="520"/>
      <c r="S22" s="521"/>
      <c r="T22" s="193"/>
      <c r="U22" s="194"/>
      <c r="V22" s="193"/>
      <c r="W22" s="99">
        <f t="shared" ca="1" si="0"/>
        <v>0</v>
      </c>
    </row>
    <row r="23" spans="1:23" ht="17.100000000000001" customHeight="1">
      <c r="A23" s="25">
        <v>9</v>
      </c>
      <c r="B23" s="133" t="s">
        <v>102</v>
      </c>
      <c r="C23" s="42">
        <v>1505</v>
      </c>
      <c r="D23" s="42" t="s">
        <v>43</v>
      </c>
      <c r="E23" s="19">
        <v>13.6</v>
      </c>
      <c r="F23" s="462"/>
      <c r="G23" s="463"/>
      <c r="H23" s="173">
        <f>E25*F25</f>
        <v>0</v>
      </c>
      <c r="I23" s="15"/>
      <c r="J23" s="62">
        <v>231</v>
      </c>
      <c r="K23" s="515" t="s">
        <v>79</v>
      </c>
      <c r="L23" s="476"/>
      <c r="M23" s="78"/>
      <c r="N23" s="78"/>
      <c r="O23" s="14">
        <v>4.5</v>
      </c>
      <c r="P23" s="437"/>
      <c r="Q23" s="438"/>
      <c r="R23" s="438"/>
      <c r="S23" s="514"/>
      <c r="T23" s="191"/>
      <c r="U23" s="192"/>
      <c r="V23" s="191"/>
      <c r="W23" s="97">
        <f t="shared" si="0"/>
        <v>0</v>
      </c>
    </row>
    <row r="24" spans="1:23" ht="17.100000000000001" customHeight="1">
      <c r="A24" s="58">
        <v>10</v>
      </c>
      <c r="B24" s="131" t="s">
        <v>103</v>
      </c>
      <c r="C24" s="40">
        <v>1502</v>
      </c>
      <c r="D24" s="40" t="s">
        <v>43</v>
      </c>
      <c r="E24" s="16">
        <v>7.5</v>
      </c>
      <c r="F24" s="453"/>
      <c r="G24" s="454"/>
      <c r="H24" s="175">
        <f>E28*F28</f>
        <v>0</v>
      </c>
      <c r="I24" s="15"/>
      <c r="J24" s="25">
        <v>18</v>
      </c>
      <c r="K24" s="583" t="s">
        <v>139</v>
      </c>
      <c r="L24" s="584"/>
      <c r="M24" s="78"/>
      <c r="N24" s="78"/>
      <c r="O24" s="19">
        <v>3.3</v>
      </c>
      <c r="P24" s="437"/>
      <c r="Q24" s="438"/>
      <c r="R24" s="438"/>
      <c r="S24" s="514"/>
      <c r="T24" s="193"/>
      <c r="U24" s="194"/>
      <c r="V24" s="193"/>
      <c r="W24" s="99">
        <f t="shared" si="0"/>
        <v>0</v>
      </c>
    </row>
    <row r="25" spans="1:23" ht="17.100000000000001" customHeight="1">
      <c r="A25" s="58">
        <v>11</v>
      </c>
      <c r="B25" s="131" t="s">
        <v>104</v>
      </c>
      <c r="C25" s="40">
        <v>1512</v>
      </c>
      <c r="D25" s="40">
        <v>50</v>
      </c>
      <c r="E25" s="247">
        <v>3.5</v>
      </c>
      <c r="F25" s="453"/>
      <c r="G25" s="454"/>
      <c r="H25" s="172">
        <f>E29*F29</f>
        <v>0</v>
      </c>
      <c r="I25" s="15"/>
      <c r="J25" s="66">
        <v>102</v>
      </c>
      <c r="K25" s="449" t="s">
        <v>146</v>
      </c>
      <c r="L25" s="446"/>
      <c r="M25" s="79"/>
      <c r="N25" s="79"/>
      <c r="O25" s="17">
        <v>4.5999999999999996</v>
      </c>
      <c r="P25" s="450"/>
      <c r="Q25" s="451"/>
      <c r="R25" s="451"/>
      <c r="S25" s="452"/>
      <c r="T25" s="191"/>
      <c r="U25" s="192"/>
      <c r="V25" s="191"/>
      <c r="W25" s="97">
        <f t="shared" si="0"/>
        <v>0</v>
      </c>
    </row>
    <row r="26" spans="1:23" ht="17.100000000000001" customHeight="1">
      <c r="A26" s="58">
        <v>136</v>
      </c>
      <c r="B26" s="134" t="s">
        <v>105</v>
      </c>
      <c r="C26" s="40">
        <v>1500</v>
      </c>
      <c r="D26" s="40">
        <v>50</v>
      </c>
      <c r="E26" s="23">
        <v>1.5</v>
      </c>
      <c r="F26" s="453"/>
      <c r="G26" s="454"/>
      <c r="H26" s="173">
        <f>E30*F30</f>
        <v>0</v>
      </c>
      <c r="I26" s="15"/>
      <c r="J26" s="59">
        <v>551</v>
      </c>
      <c r="K26" s="515" t="s">
        <v>25</v>
      </c>
      <c r="L26" s="476"/>
      <c r="M26" s="42" t="s">
        <v>6</v>
      </c>
      <c r="N26" s="76"/>
      <c r="O26" s="19">
        <v>11.5</v>
      </c>
      <c r="P26" s="437"/>
      <c r="Q26" s="438"/>
      <c r="R26" s="438"/>
      <c r="S26" s="514"/>
      <c r="T26" s="201"/>
      <c r="U26" s="202"/>
      <c r="V26" s="201"/>
      <c r="W26" s="99">
        <f t="shared" si="0"/>
        <v>0</v>
      </c>
    </row>
    <row r="27" spans="1:23" ht="17.100000000000001" customHeight="1">
      <c r="A27" s="24">
        <v>129</v>
      </c>
      <c r="B27" s="248" t="s">
        <v>106</v>
      </c>
      <c r="C27" s="41">
        <v>1500</v>
      </c>
      <c r="D27" s="80"/>
      <c r="E27" s="37">
        <v>12.1</v>
      </c>
      <c r="F27" s="447"/>
      <c r="G27" s="448"/>
      <c r="H27" s="175">
        <f>E33*F33</f>
        <v>0</v>
      </c>
      <c r="I27" s="15"/>
      <c r="J27" s="61">
        <v>553</v>
      </c>
      <c r="K27" s="445" t="s">
        <v>24</v>
      </c>
      <c r="L27" s="446"/>
      <c r="M27" s="41" t="s">
        <v>7</v>
      </c>
      <c r="N27" s="53"/>
      <c r="O27" s="17">
        <v>16</v>
      </c>
      <c r="P27" s="450"/>
      <c r="Q27" s="451"/>
      <c r="R27" s="451"/>
      <c r="S27" s="507"/>
      <c r="T27" s="203"/>
      <c r="U27" s="204"/>
      <c r="V27" s="203"/>
      <c r="W27" s="97">
        <f t="shared" si="0"/>
        <v>0</v>
      </c>
    </row>
    <row r="28" spans="1:23" ht="17.100000000000001" customHeight="1">
      <c r="A28" s="25">
        <v>12</v>
      </c>
      <c r="B28" s="133" t="s">
        <v>102</v>
      </c>
      <c r="C28" s="42">
        <v>1205</v>
      </c>
      <c r="D28" s="42" t="s">
        <v>43</v>
      </c>
      <c r="E28" s="19">
        <v>11.3</v>
      </c>
      <c r="F28" s="462"/>
      <c r="G28" s="463"/>
      <c r="H28" s="172">
        <f>E34*F34</f>
        <v>0</v>
      </c>
      <c r="I28" s="15"/>
      <c r="J28" s="62">
        <v>500</v>
      </c>
      <c r="K28" s="505" t="s">
        <v>5</v>
      </c>
      <c r="L28" s="506"/>
      <c r="M28" s="269" t="s">
        <v>69</v>
      </c>
      <c r="N28" s="269">
        <v>20</v>
      </c>
      <c r="O28" s="271">
        <v>12</v>
      </c>
      <c r="P28" s="511"/>
      <c r="Q28" s="512"/>
      <c r="R28" s="512"/>
      <c r="S28" s="590"/>
      <c r="T28" s="201"/>
      <c r="U28" s="202"/>
      <c r="V28" s="201"/>
      <c r="W28" s="99">
        <f t="shared" si="0"/>
        <v>0</v>
      </c>
    </row>
    <row r="29" spans="1:23" ht="17.100000000000001" customHeight="1">
      <c r="A29" s="58">
        <v>13</v>
      </c>
      <c r="B29" s="131" t="s">
        <v>103</v>
      </c>
      <c r="C29" s="40">
        <v>1202</v>
      </c>
      <c r="D29" s="40" t="s">
        <v>43</v>
      </c>
      <c r="E29" s="16">
        <v>6.4</v>
      </c>
      <c r="F29" s="453"/>
      <c r="G29" s="454"/>
      <c r="H29" s="176">
        <f>E35*F35</f>
        <v>0</v>
      </c>
      <c r="I29" s="15"/>
      <c r="J29" s="61">
        <v>502</v>
      </c>
      <c r="K29" s="445" t="s">
        <v>26</v>
      </c>
      <c r="L29" s="446"/>
      <c r="M29" s="41" t="s">
        <v>70</v>
      </c>
      <c r="N29" s="254">
        <v>20</v>
      </c>
      <c r="O29" s="37">
        <v>6</v>
      </c>
      <c r="P29" s="451"/>
      <c r="Q29" s="451"/>
      <c r="R29" s="451"/>
      <c r="S29" s="452"/>
      <c r="T29" s="203"/>
      <c r="U29" s="204"/>
      <c r="V29" s="203"/>
      <c r="W29" s="97">
        <f t="shared" si="0"/>
        <v>0</v>
      </c>
    </row>
    <row r="30" spans="1:23" ht="17.100000000000001" customHeight="1">
      <c r="A30" s="58">
        <v>14</v>
      </c>
      <c r="B30" s="131" t="s">
        <v>23</v>
      </c>
      <c r="C30" s="40">
        <v>1212</v>
      </c>
      <c r="D30" s="40">
        <v>50</v>
      </c>
      <c r="E30" s="247">
        <v>3.14</v>
      </c>
      <c r="F30" s="453"/>
      <c r="G30" s="454"/>
      <c r="H30" s="171">
        <f>E21*F21</f>
        <v>0</v>
      </c>
      <c r="I30" s="15"/>
      <c r="J30" s="65">
        <v>510</v>
      </c>
      <c r="K30" s="515" t="s">
        <v>3</v>
      </c>
      <c r="L30" s="476"/>
      <c r="M30" s="255" t="s">
        <v>69</v>
      </c>
      <c r="N30" s="255">
        <v>20</v>
      </c>
      <c r="O30" s="14">
        <v>12</v>
      </c>
      <c r="P30" s="437"/>
      <c r="Q30" s="438"/>
      <c r="R30" s="438"/>
      <c r="S30" s="439"/>
      <c r="T30" s="197"/>
      <c r="U30" s="198"/>
      <c r="V30" s="197"/>
      <c r="W30" s="97">
        <f t="shared" si="0"/>
        <v>0</v>
      </c>
    </row>
    <row r="31" spans="1:23" ht="17.100000000000001" customHeight="1">
      <c r="A31" s="58">
        <v>137</v>
      </c>
      <c r="B31" s="134" t="s">
        <v>105</v>
      </c>
      <c r="C31" s="40">
        <v>1200</v>
      </c>
      <c r="D31" s="40">
        <v>50</v>
      </c>
      <c r="E31" s="23">
        <v>1.2</v>
      </c>
      <c r="F31" s="453"/>
      <c r="G31" s="454"/>
      <c r="H31" s="172">
        <f>E26*F26</f>
        <v>0</v>
      </c>
      <c r="I31" s="15"/>
      <c r="J31" s="275">
        <v>512</v>
      </c>
      <c r="K31" s="516" t="s">
        <v>27</v>
      </c>
      <c r="L31" s="517"/>
      <c r="M31" s="40" t="s">
        <v>70</v>
      </c>
      <c r="N31" s="40">
        <v>20</v>
      </c>
      <c r="O31" s="16">
        <v>6</v>
      </c>
      <c r="P31" s="442"/>
      <c r="Q31" s="443"/>
      <c r="R31" s="443"/>
      <c r="S31" s="444"/>
      <c r="T31" s="199"/>
      <c r="U31" s="200"/>
      <c r="V31" s="199"/>
      <c r="W31" s="100">
        <f t="shared" si="0"/>
        <v>0</v>
      </c>
    </row>
    <row r="32" spans="1:23" ht="17.100000000000001" customHeight="1">
      <c r="A32" s="24">
        <v>130</v>
      </c>
      <c r="B32" s="248" t="s">
        <v>106</v>
      </c>
      <c r="C32" s="41">
        <v>1200</v>
      </c>
      <c r="D32" s="80"/>
      <c r="E32" s="37">
        <v>11.2</v>
      </c>
      <c r="F32" s="447"/>
      <c r="G32" s="448"/>
      <c r="H32" s="172">
        <f>E31*F31</f>
        <v>0</v>
      </c>
      <c r="I32" s="15"/>
      <c r="J32" s="66">
        <v>514</v>
      </c>
      <c r="K32" s="449" t="s">
        <v>148</v>
      </c>
      <c r="L32" s="446"/>
      <c r="M32" s="41" t="s">
        <v>147</v>
      </c>
      <c r="N32" s="41"/>
      <c r="O32" s="17">
        <v>1.2</v>
      </c>
      <c r="P32" s="450"/>
      <c r="Q32" s="451"/>
      <c r="R32" s="451"/>
      <c r="S32" s="452"/>
      <c r="T32" s="205"/>
      <c r="U32" s="206"/>
      <c r="V32" s="205"/>
      <c r="W32" s="102">
        <f t="shared" si="0"/>
        <v>0</v>
      </c>
    </row>
    <row r="33" spans="1:23" ht="17.100000000000001" customHeight="1">
      <c r="A33" s="25">
        <v>15</v>
      </c>
      <c r="B33" s="133" t="s">
        <v>102</v>
      </c>
      <c r="C33" s="43" t="s">
        <v>44</v>
      </c>
      <c r="D33" s="42" t="s">
        <v>43</v>
      </c>
      <c r="E33" s="19">
        <v>9.1</v>
      </c>
      <c r="F33" s="462"/>
      <c r="G33" s="463"/>
      <c r="H33" s="173">
        <f>E36*F36</f>
        <v>0</v>
      </c>
      <c r="I33" s="15"/>
      <c r="J33" s="479" t="s">
        <v>91</v>
      </c>
      <c r="K33" s="480"/>
      <c r="L33" s="480"/>
      <c r="M33" s="480"/>
      <c r="N33" s="480"/>
      <c r="O33" s="480"/>
      <c r="P33" s="480"/>
      <c r="Q33" s="480"/>
      <c r="R33" s="480"/>
      <c r="S33" s="481"/>
      <c r="T33" s="203"/>
      <c r="U33" s="204"/>
      <c r="V33" s="203"/>
      <c r="W33" s="97">
        <f t="shared" si="0"/>
        <v>0</v>
      </c>
    </row>
    <row r="34" spans="1:23" ht="17.100000000000001" customHeight="1">
      <c r="A34" s="58">
        <v>16</v>
      </c>
      <c r="B34" s="131" t="s">
        <v>103</v>
      </c>
      <c r="C34" s="44" t="s">
        <v>45</v>
      </c>
      <c r="D34" s="40" t="s">
        <v>43</v>
      </c>
      <c r="E34" s="16">
        <v>5.3</v>
      </c>
      <c r="F34" s="453"/>
      <c r="G34" s="454"/>
      <c r="H34" s="172">
        <f>E22*F22</f>
        <v>0</v>
      </c>
      <c r="I34" s="15"/>
      <c r="J34" s="25">
        <v>254</v>
      </c>
      <c r="K34" s="482" t="s">
        <v>41</v>
      </c>
      <c r="L34" s="483"/>
      <c r="M34" s="49">
        <v>1800</v>
      </c>
      <c r="N34" s="49">
        <v>5</v>
      </c>
      <c r="O34" s="48">
        <v>4</v>
      </c>
      <c r="P34" s="437"/>
      <c r="Q34" s="438"/>
      <c r="R34" s="438"/>
      <c r="S34" s="439"/>
      <c r="T34" s="157"/>
      <c r="U34" s="127"/>
      <c r="V34" s="157"/>
      <c r="W34" s="112">
        <f t="shared" ref="W34" si="2">O34*P34</f>
        <v>0</v>
      </c>
    </row>
    <row r="35" spans="1:23" ht="17.100000000000001" customHeight="1">
      <c r="A35" s="58">
        <v>17</v>
      </c>
      <c r="B35" s="131" t="s">
        <v>104</v>
      </c>
      <c r="C35" s="44" t="s">
        <v>46</v>
      </c>
      <c r="D35" s="40">
        <v>50</v>
      </c>
      <c r="E35" s="16">
        <v>2.8</v>
      </c>
      <c r="F35" s="453"/>
      <c r="G35" s="454"/>
      <c r="H35" s="172">
        <f>E27*F27</f>
        <v>0</v>
      </c>
      <c r="I35" s="15"/>
      <c r="J35" s="58">
        <v>255</v>
      </c>
      <c r="K35" s="440" t="s">
        <v>41</v>
      </c>
      <c r="L35" s="441"/>
      <c r="M35" s="40">
        <v>1500</v>
      </c>
      <c r="N35" s="40">
        <v>5</v>
      </c>
      <c r="O35" s="20">
        <v>3.3</v>
      </c>
      <c r="P35" s="442"/>
      <c r="Q35" s="443"/>
      <c r="R35" s="443"/>
      <c r="S35" s="444"/>
      <c r="T35" s="207"/>
      <c r="U35" s="208"/>
      <c r="V35" s="207"/>
      <c r="W35" s="103">
        <f t="shared" si="0"/>
        <v>0</v>
      </c>
    </row>
    <row r="36" spans="1:23" ht="17.100000000000001" customHeight="1">
      <c r="A36" s="58">
        <v>138</v>
      </c>
      <c r="B36" s="134" t="s">
        <v>105</v>
      </c>
      <c r="C36" s="40">
        <v>900</v>
      </c>
      <c r="D36" s="40">
        <v>50</v>
      </c>
      <c r="E36" s="23">
        <v>0.9</v>
      </c>
      <c r="F36" s="453"/>
      <c r="G36" s="454"/>
      <c r="H36" s="177">
        <f>E32*F32</f>
        <v>0</v>
      </c>
      <c r="I36" s="15"/>
      <c r="J36" s="58">
        <v>256</v>
      </c>
      <c r="K36" s="440" t="s">
        <v>41</v>
      </c>
      <c r="L36" s="441"/>
      <c r="M36" s="40">
        <v>1200</v>
      </c>
      <c r="N36" s="40">
        <v>5</v>
      </c>
      <c r="O36" s="20">
        <v>2.6</v>
      </c>
      <c r="P36" s="442"/>
      <c r="Q36" s="443"/>
      <c r="R36" s="443"/>
      <c r="S36" s="444"/>
      <c r="T36" s="209"/>
      <c r="U36" s="210"/>
      <c r="V36" s="209"/>
      <c r="W36" s="104">
        <f t="shared" si="0"/>
        <v>0</v>
      </c>
    </row>
    <row r="37" spans="1:23" ht="17.100000000000001" customHeight="1">
      <c r="A37" s="24">
        <v>131</v>
      </c>
      <c r="B37" s="135" t="s">
        <v>106</v>
      </c>
      <c r="C37" s="51">
        <v>900</v>
      </c>
      <c r="D37" s="80"/>
      <c r="E37" s="37">
        <v>10.3</v>
      </c>
      <c r="F37" s="447"/>
      <c r="G37" s="448"/>
      <c r="H37" s="173">
        <f t="shared" ref="H37:H39" si="3">E37*F37</f>
        <v>0</v>
      </c>
      <c r="I37" s="15"/>
      <c r="J37" s="58">
        <v>257</v>
      </c>
      <c r="K37" s="440" t="s">
        <v>41</v>
      </c>
      <c r="L37" s="441"/>
      <c r="M37" s="40">
        <v>900</v>
      </c>
      <c r="N37" s="40">
        <v>5</v>
      </c>
      <c r="O37" s="20">
        <v>2</v>
      </c>
      <c r="P37" s="442"/>
      <c r="Q37" s="443"/>
      <c r="R37" s="443"/>
      <c r="S37" s="444"/>
      <c r="T37" s="209"/>
      <c r="U37" s="210"/>
      <c r="V37" s="209"/>
      <c r="W37" s="104">
        <f t="shared" si="0"/>
        <v>0</v>
      </c>
    </row>
    <row r="38" spans="1:23" ht="17.100000000000001" customHeight="1">
      <c r="A38" s="57">
        <v>28</v>
      </c>
      <c r="B38" s="130" t="s">
        <v>99</v>
      </c>
      <c r="C38" s="253" t="s">
        <v>35</v>
      </c>
      <c r="D38" s="253" t="s">
        <v>10</v>
      </c>
      <c r="E38" s="14">
        <v>13.5</v>
      </c>
      <c r="F38" s="462"/>
      <c r="G38" s="463"/>
      <c r="H38" s="171">
        <f t="shared" si="3"/>
        <v>0</v>
      </c>
      <c r="I38" s="15"/>
      <c r="J38" s="58">
        <v>258</v>
      </c>
      <c r="K38" s="440" t="s">
        <v>41</v>
      </c>
      <c r="L38" s="441"/>
      <c r="M38" s="40">
        <v>600</v>
      </c>
      <c r="N38" s="40">
        <v>5</v>
      </c>
      <c r="O38" s="20">
        <v>1.3</v>
      </c>
      <c r="P38" s="442"/>
      <c r="Q38" s="443"/>
      <c r="R38" s="443"/>
      <c r="S38" s="444"/>
      <c r="T38" s="209"/>
      <c r="U38" s="210"/>
      <c r="V38" s="209"/>
      <c r="W38" s="104">
        <f t="shared" si="0"/>
        <v>0</v>
      </c>
    </row>
    <row r="39" spans="1:23" ht="17.100000000000001" customHeight="1">
      <c r="A39" s="58">
        <v>21</v>
      </c>
      <c r="B39" s="268" t="s">
        <v>75</v>
      </c>
      <c r="C39" s="77"/>
      <c r="D39" s="40" t="s">
        <v>10</v>
      </c>
      <c r="E39" s="16">
        <v>14</v>
      </c>
      <c r="F39" s="453"/>
      <c r="G39" s="454"/>
      <c r="H39" s="173">
        <f t="shared" si="3"/>
        <v>0</v>
      </c>
      <c r="I39" s="15"/>
      <c r="J39" s="61">
        <v>182</v>
      </c>
      <c r="K39" s="445" t="s">
        <v>42</v>
      </c>
      <c r="L39" s="446"/>
      <c r="M39" s="53"/>
      <c r="N39" s="41">
        <v>50</v>
      </c>
      <c r="O39" s="18">
        <v>0.4</v>
      </c>
      <c r="P39" s="450"/>
      <c r="Q39" s="451"/>
      <c r="R39" s="451"/>
      <c r="S39" s="452"/>
      <c r="T39" s="209"/>
      <c r="U39" s="210"/>
      <c r="V39" s="209"/>
      <c r="W39" s="104">
        <f t="shared" si="0"/>
        <v>0</v>
      </c>
    </row>
    <row r="40" spans="1:23" ht="17.100000000000001" customHeight="1">
      <c r="A40" s="58">
        <v>118</v>
      </c>
      <c r="B40" s="131" t="s">
        <v>141</v>
      </c>
      <c r="C40" s="77"/>
      <c r="D40" s="77"/>
      <c r="E40" s="16">
        <v>3.8</v>
      </c>
      <c r="F40" s="459"/>
      <c r="G40" s="460"/>
      <c r="H40" s="171">
        <f t="shared" ref="H40:H41" si="4">E41*F41</f>
        <v>0</v>
      </c>
      <c r="I40" s="15"/>
      <c r="J40" s="67">
        <v>122</v>
      </c>
      <c r="K40" s="477" t="s">
        <v>74</v>
      </c>
      <c r="L40" s="478"/>
      <c r="M40" s="21" t="s">
        <v>71</v>
      </c>
      <c r="N40" s="71"/>
      <c r="O40" s="22">
        <v>20</v>
      </c>
      <c r="P40" s="470"/>
      <c r="Q40" s="471"/>
      <c r="R40" s="471"/>
      <c r="S40" s="472"/>
      <c r="T40" s="211"/>
      <c r="U40" s="212"/>
      <c r="V40" s="211"/>
      <c r="W40" s="105">
        <f t="shared" si="0"/>
        <v>0</v>
      </c>
    </row>
    <row r="41" spans="1:23" ht="17.100000000000001" customHeight="1">
      <c r="A41" s="61">
        <v>22</v>
      </c>
      <c r="B41" s="256" t="s">
        <v>80</v>
      </c>
      <c r="C41" s="79"/>
      <c r="D41" s="79"/>
      <c r="E41" s="17">
        <v>24</v>
      </c>
      <c r="F41" s="464"/>
      <c r="G41" s="465"/>
      <c r="H41" s="173">
        <f t="shared" si="4"/>
        <v>0</v>
      </c>
      <c r="I41" s="15"/>
      <c r="J41" s="57">
        <v>227</v>
      </c>
      <c r="K41" s="475" t="s">
        <v>92</v>
      </c>
      <c r="L41" s="476"/>
      <c r="M41" s="83" t="s">
        <v>72</v>
      </c>
      <c r="N41" s="72"/>
      <c r="O41" s="36">
        <v>2.7</v>
      </c>
      <c r="P41" s="437"/>
      <c r="Q41" s="438"/>
      <c r="R41" s="438"/>
      <c r="S41" s="439"/>
      <c r="T41" s="213"/>
      <c r="U41" s="214"/>
      <c r="V41" s="213"/>
      <c r="W41" s="106">
        <f t="shared" si="0"/>
        <v>0</v>
      </c>
    </row>
    <row r="42" spans="1:23" ht="17.100000000000001" customHeight="1">
      <c r="A42" s="64">
        <v>121</v>
      </c>
      <c r="B42" s="259" t="s">
        <v>37</v>
      </c>
      <c r="C42" s="21" t="s">
        <v>66</v>
      </c>
      <c r="D42" s="45">
        <v>50</v>
      </c>
      <c r="E42" s="22">
        <v>3.02</v>
      </c>
      <c r="F42" s="466"/>
      <c r="G42" s="467"/>
      <c r="H42" s="171">
        <f>E45*F45</f>
        <v>0</v>
      </c>
      <c r="I42" s="15"/>
      <c r="J42" s="68"/>
      <c r="K42" s="445" t="s">
        <v>31</v>
      </c>
      <c r="L42" s="446"/>
      <c r="M42" s="81" t="s">
        <v>73</v>
      </c>
      <c r="N42" s="73">
        <v>0</v>
      </c>
      <c r="O42" s="82">
        <v>3</v>
      </c>
      <c r="P42" s="450"/>
      <c r="Q42" s="451"/>
      <c r="R42" s="451"/>
      <c r="S42" s="452"/>
      <c r="T42" s="215"/>
      <c r="U42" s="216"/>
      <c r="V42" s="215"/>
      <c r="W42" s="107">
        <f t="shared" si="0"/>
        <v>0</v>
      </c>
    </row>
    <row r="43" spans="1:23" ht="17.100000000000001" customHeight="1">
      <c r="A43" s="59">
        <v>393</v>
      </c>
      <c r="B43" s="85" t="s">
        <v>108</v>
      </c>
      <c r="C43" s="42" t="s">
        <v>67</v>
      </c>
      <c r="D43" s="76"/>
      <c r="E43" s="19">
        <v>6.6</v>
      </c>
      <c r="F43" s="272"/>
      <c r="G43" s="273"/>
      <c r="H43" s="172">
        <f>E46*F46</f>
        <v>0</v>
      </c>
      <c r="I43" s="15"/>
      <c r="J43" s="59"/>
      <c r="K43" s="468" t="s">
        <v>38</v>
      </c>
      <c r="L43" s="469"/>
      <c r="M43" s="50" t="s">
        <v>39</v>
      </c>
      <c r="N43" s="74"/>
      <c r="O43" s="38">
        <v>74.8</v>
      </c>
      <c r="P43" s="241"/>
      <c r="Q43" s="251" t="s">
        <v>140</v>
      </c>
      <c r="R43" s="246"/>
      <c r="S43" s="249" t="s">
        <v>130</v>
      </c>
      <c r="T43" s="217"/>
      <c r="U43" s="218"/>
      <c r="V43" s="217"/>
      <c r="W43" s="108">
        <f t="shared" si="0"/>
        <v>0</v>
      </c>
    </row>
    <row r="44" spans="1:23" ht="17.100000000000001" customHeight="1">
      <c r="A44" s="61">
        <v>394</v>
      </c>
      <c r="B44" s="248" t="s">
        <v>109</v>
      </c>
      <c r="C44" s="41" t="s">
        <v>68</v>
      </c>
      <c r="D44" s="53"/>
      <c r="E44" s="17">
        <v>3.4</v>
      </c>
      <c r="F44" s="272"/>
      <c r="G44" s="273"/>
      <c r="H44" s="172">
        <f>E47*F47</f>
        <v>0</v>
      </c>
      <c r="I44" s="15"/>
      <c r="J44" s="260"/>
      <c r="K44" s="473" t="s">
        <v>38</v>
      </c>
      <c r="L44" s="474"/>
      <c r="M44" s="261" t="s">
        <v>40</v>
      </c>
      <c r="N44" s="262"/>
      <c r="O44" s="263">
        <v>85</v>
      </c>
      <c r="P44" s="264"/>
      <c r="Q44" s="265" t="s">
        <v>140</v>
      </c>
      <c r="R44" s="266"/>
      <c r="S44" s="267" t="s">
        <v>131</v>
      </c>
      <c r="T44" s="207"/>
      <c r="U44" s="208"/>
      <c r="V44" s="207"/>
      <c r="W44" s="103">
        <f t="shared" si="0"/>
        <v>0</v>
      </c>
    </row>
    <row r="45" spans="1:23" ht="17.100000000000001" customHeight="1">
      <c r="A45" s="25">
        <v>200</v>
      </c>
      <c r="B45" s="130" t="s">
        <v>133</v>
      </c>
      <c r="C45" s="159" t="s">
        <v>48</v>
      </c>
      <c r="D45" s="76"/>
      <c r="E45" s="14">
        <v>0.8</v>
      </c>
      <c r="F45" s="462"/>
      <c r="G45" s="463"/>
      <c r="H45" s="172">
        <f>E48*F48</f>
        <v>0</v>
      </c>
      <c r="I45" s="15"/>
      <c r="J45" s="61"/>
      <c r="K45" s="457" t="s">
        <v>38</v>
      </c>
      <c r="L45" s="458"/>
      <c r="M45" s="51"/>
      <c r="N45" s="75"/>
      <c r="O45" s="18"/>
      <c r="P45" s="257"/>
      <c r="Q45" s="252" t="s">
        <v>140</v>
      </c>
      <c r="R45" s="258"/>
      <c r="S45" s="250" t="s">
        <v>130</v>
      </c>
      <c r="T45" s="211"/>
      <c r="U45" s="212"/>
      <c r="V45" s="211"/>
      <c r="W45" s="105"/>
    </row>
    <row r="46" spans="1:23" ht="17.100000000000001" customHeight="1">
      <c r="A46" s="58">
        <v>201</v>
      </c>
      <c r="B46" s="131" t="s">
        <v>132</v>
      </c>
      <c r="C46" s="40" t="s">
        <v>49</v>
      </c>
      <c r="D46" s="77"/>
      <c r="E46" s="16">
        <v>0.9</v>
      </c>
      <c r="F46" s="453"/>
      <c r="G46" s="454"/>
      <c r="H46" s="172"/>
      <c r="I46" s="15"/>
      <c r="J46" s="630" t="s">
        <v>145</v>
      </c>
      <c r="K46" s="631"/>
      <c r="L46" s="631"/>
      <c r="M46" s="631"/>
      <c r="N46" s="631"/>
      <c r="O46" s="631"/>
      <c r="P46" s="495" t="s">
        <v>143</v>
      </c>
      <c r="Q46" s="496"/>
      <c r="R46" s="496"/>
      <c r="S46" s="497"/>
      <c r="T46" s="217"/>
      <c r="U46" s="218"/>
      <c r="V46" s="217"/>
      <c r="W46" s="108"/>
    </row>
    <row r="47" spans="1:23" ht="17.100000000000001" customHeight="1">
      <c r="A47" s="58">
        <v>202</v>
      </c>
      <c r="B47" s="131" t="s">
        <v>134</v>
      </c>
      <c r="C47" s="40" t="s">
        <v>50</v>
      </c>
      <c r="D47" s="77"/>
      <c r="E47" s="16">
        <v>1</v>
      </c>
      <c r="F47" s="453"/>
      <c r="G47" s="454"/>
      <c r="H47" s="172">
        <f t="shared" ref="H47:H60" si="5">E49*F49</f>
        <v>0</v>
      </c>
      <c r="I47" s="15"/>
      <c r="J47" s="84"/>
      <c r="K47" s="85" t="s">
        <v>95</v>
      </c>
      <c r="L47" s="86" t="s">
        <v>96</v>
      </c>
      <c r="M47" s="164"/>
      <c r="N47" s="482" t="s">
        <v>93</v>
      </c>
      <c r="O47" s="621"/>
      <c r="P47" s="619"/>
      <c r="Q47" s="620"/>
      <c r="R47" s="620"/>
      <c r="S47" s="299" t="s">
        <v>150</v>
      </c>
      <c r="T47" s="155"/>
      <c r="U47" s="128"/>
      <c r="V47" s="155"/>
      <c r="W47" s="113" t="str">
        <f>IF(M47=2,74*P47,IF(M47=3,128*P47,IF(M47=4,172*P47,"")))</f>
        <v/>
      </c>
    </row>
    <row r="48" spans="1:23" ht="17.100000000000001" customHeight="1" thickBot="1">
      <c r="A48" s="58">
        <v>203</v>
      </c>
      <c r="B48" s="131" t="s">
        <v>135</v>
      </c>
      <c r="C48" s="40" t="s">
        <v>51</v>
      </c>
      <c r="D48" s="77"/>
      <c r="E48" s="16">
        <v>1.1000000000000001</v>
      </c>
      <c r="F48" s="453"/>
      <c r="G48" s="454"/>
      <c r="H48" s="172">
        <f t="shared" si="5"/>
        <v>0</v>
      </c>
      <c r="I48" s="15"/>
      <c r="J48" s="84"/>
      <c r="K48" s="85" t="s">
        <v>4</v>
      </c>
      <c r="L48" s="86" t="s">
        <v>96</v>
      </c>
      <c r="M48" s="164"/>
      <c r="N48" s="482" t="s">
        <v>94</v>
      </c>
      <c r="O48" s="621"/>
      <c r="P48" s="492" t="s">
        <v>144</v>
      </c>
      <c r="Q48" s="493"/>
      <c r="R48" s="493"/>
      <c r="S48" s="494"/>
      <c r="T48" s="219"/>
      <c r="U48" s="220"/>
      <c r="V48" s="219"/>
      <c r="W48" s="109"/>
    </row>
    <row r="49" spans="1:23" ht="17.100000000000001" customHeight="1" thickTop="1">
      <c r="A49" s="58">
        <v>204</v>
      </c>
      <c r="B49" s="131" t="s">
        <v>136</v>
      </c>
      <c r="C49" s="40" t="s">
        <v>52</v>
      </c>
      <c r="D49" s="77"/>
      <c r="E49" s="16">
        <v>1.2</v>
      </c>
      <c r="F49" s="453"/>
      <c r="G49" s="454"/>
      <c r="H49" s="172">
        <f t="shared" si="5"/>
        <v>0</v>
      </c>
      <c r="I49" s="15"/>
      <c r="J49" s="160"/>
      <c r="K49" s="633"/>
      <c r="L49" s="634"/>
      <c r="M49" s="635"/>
      <c r="N49" s="487"/>
      <c r="O49" s="488"/>
      <c r="P49" s="636"/>
      <c r="Q49" s="637"/>
      <c r="R49" s="638"/>
      <c r="S49" s="639"/>
      <c r="T49" s="219"/>
      <c r="U49" s="220"/>
      <c r="V49" s="219"/>
      <c r="W49" s="109">
        <f t="shared" ref="W49:W59" si="6">IF(P49="不要",0,O49*P49)</f>
        <v>0</v>
      </c>
    </row>
    <row r="50" spans="1:23" ht="17.100000000000001" customHeight="1">
      <c r="A50" s="58">
        <v>205</v>
      </c>
      <c r="B50" s="131" t="s">
        <v>137</v>
      </c>
      <c r="C50" s="40" t="s">
        <v>53</v>
      </c>
      <c r="D50" s="77"/>
      <c r="E50" s="16">
        <v>1.5</v>
      </c>
      <c r="F50" s="453"/>
      <c r="G50" s="454"/>
      <c r="H50" s="173">
        <f t="shared" si="5"/>
        <v>0</v>
      </c>
      <c r="I50" s="15"/>
      <c r="J50" s="161"/>
      <c r="K50" s="489"/>
      <c r="L50" s="490"/>
      <c r="M50" s="491"/>
      <c r="N50" s="540"/>
      <c r="O50" s="541"/>
      <c r="P50" s="484"/>
      <c r="Q50" s="485"/>
      <c r="R50" s="443"/>
      <c r="S50" s="486"/>
      <c r="T50" s="215"/>
      <c r="U50" s="216"/>
      <c r="V50" s="215"/>
      <c r="W50" s="107">
        <f t="shared" si="6"/>
        <v>0</v>
      </c>
    </row>
    <row r="51" spans="1:23" ht="17.100000000000001" customHeight="1">
      <c r="A51" s="58">
        <v>206</v>
      </c>
      <c r="B51" s="131" t="s">
        <v>142</v>
      </c>
      <c r="C51" s="40" t="s">
        <v>149</v>
      </c>
      <c r="D51" s="77"/>
      <c r="E51" s="16">
        <v>1.7</v>
      </c>
      <c r="F51" s="453"/>
      <c r="G51" s="454"/>
      <c r="H51" s="175">
        <f t="shared" si="5"/>
        <v>0</v>
      </c>
      <c r="I51" s="15"/>
      <c r="J51" s="161"/>
      <c r="K51" s="489"/>
      <c r="L51" s="490"/>
      <c r="M51" s="491"/>
      <c r="N51" s="540"/>
      <c r="O51" s="541"/>
      <c r="P51" s="484"/>
      <c r="Q51" s="485"/>
      <c r="R51" s="443"/>
      <c r="S51" s="486"/>
      <c r="T51" s="209"/>
      <c r="U51" s="210"/>
      <c r="V51" s="209"/>
      <c r="W51" s="104">
        <f t="shared" si="6"/>
        <v>0</v>
      </c>
    </row>
    <row r="52" spans="1:23" ht="17.100000000000001" customHeight="1">
      <c r="A52" s="24">
        <v>207</v>
      </c>
      <c r="B52" s="132" t="s">
        <v>138</v>
      </c>
      <c r="C52" s="41" t="s">
        <v>55</v>
      </c>
      <c r="D52" s="53"/>
      <c r="E52" s="17">
        <v>2</v>
      </c>
      <c r="F52" s="464"/>
      <c r="G52" s="465"/>
      <c r="H52" s="172">
        <f t="shared" si="5"/>
        <v>0</v>
      </c>
      <c r="I52" s="15"/>
      <c r="J52" s="161"/>
      <c r="K52" s="489"/>
      <c r="L52" s="490"/>
      <c r="M52" s="491"/>
      <c r="N52" s="540"/>
      <c r="O52" s="541"/>
      <c r="P52" s="484"/>
      <c r="Q52" s="485"/>
      <c r="R52" s="443"/>
      <c r="S52" s="486"/>
      <c r="T52" s="209"/>
      <c r="U52" s="210"/>
      <c r="V52" s="209"/>
      <c r="W52" s="104">
        <f t="shared" si="6"/>
        <v>0</v>
      </c>
    </row>
    <row r="53" spans="1:23" ht="17.100000000000001" customHeight="1">
      <c r="A53" s="59">
        <v>411</v>
      </c>
      <c r="B53" s="136" t="s">
        <v>107</v>
      </c>
      <c r="C53" s="42" t="s">
        <v>56</v>
      </c>
      <c r="D53" s="42">
        <v>50</v>
      </c>
      <c r="E53" s="19">
        <v>1.37</v>
      </c>
      <c r="F53" s="462"/>
      <c r="G53" s="463"/>
      <c r="H53" s="172">
        <f t="shared" si="5"/>
        <v>0</v>
      </c>
      <c r="I53" s="15"/>
      <c r="J53" s="161"/>
      <c r="K53" s="489"/>
      <c r="L53" s="490"/>
      <c r="M53" s="491"/>
      <c r="N53" s="540"/>
      <c r="O53" s="541"/>
      <c r="P53" s="484"/>
      <c r="Q53" s="485"/>
      <c r="R53" s="443"/>
      <c r="S53" s="486"/>
      <c r="T53" s="209"/>
      <c r="U53" s="210"/>
      <c r="V53" s="209"/>
      <c r="W53" s="104">
        <f t="shared" si="6"/>
        <v>0</v>
      </c>
    </row>
    <row r="54" spans="1:23" ht="17.100000000000001" customHeight="1">
      <c r="A54" s="60">
        <v>401</v>
      </c>
      <c r="B54" s="134" t="s">
        <v>107</v>
      </c>
      <c r="C54" s="40" t="s">
        <v>57</v>
      </c>
      <c r="D54" s="40">
        <v>50</v>
      </c>
      <c r="E54" s="16">
        <v>2.73</v>
      </c>
      <c r="F54" s="453"/>
      <c r="G54" s="454"/>
      <c r="H54" s="172">
        <f t="shared" si="5"/>
        <v>0</v>
      </c>
      <c r="I54" s="15"/>
      <c r="J54" s="161"/>
      <c r="K54" s="489"/>
      <c r="L54" s="490"/>
      <c r="M54" s="491"/>
      <c r="N54" s="540"/>
      <c r="O54" s="541"/>
      <c r="P54" s="484"/>
      <c r="Q54" s="485"/>
      <c r="R54" s="443"/>
      <c r="S54" s="486"/>
      <c r="T54" s="209"/>
      <c r="U54" s="210"/>
      <c r="V54" s="209"/>
      <c r="W54" s="104">
        <f t="shared" si="6"/>
        <v>0</v>
      </c>
    </row>
    <row r="55" spans="1:23" ht="17.100000000000001" customHeight="1">
      <c r="A55" s="60">
        <v>402</v>
      </c>
      <c r="B55" s="134" t="s">
        <v>107</v>
      </c>
      <c r="C55" s="40" t="s">
        <v>28</v>
      </c>
      <c r="D55" s="40">
        <v>50</v>
      </c>
      <c r="E55" s="16">
        <v>4.0999999999999996</v>
      </c>
      <c r="F55" s="453"/>
      <c r="G55" s="454"/>
      <c r="H55" s="172">
        <f t="shared" si="5"/>
        <v>0</v>
      </c>
      <c r="I55" s="15"/>
      <c r="J55" s="161"/>
      <c r="K55" s="489"/>
      <c r="L55" s="490"/>
      <c r="M55" s="491"/>
      <c r="N55" s="540"/>
      <c r="O55" s="541"/>
      <c r="P55" s="484"/>
      <c r="Q55" s="485"/>
      <c r="R55" s="443"/>
      <c r="S55" s="486"/>
      <c r="T55" s="209"/>
      <c r="U55" s="210"/>
      <c r="V55" s="209"/>
      <c r="W55" s="104">
        <f t="shared" si="6"/>
        <v>0</v>
      </c>
    </row>
    <row r="56" spans="1:23" ht="17.100000000000001" customHeight="1">
      <c r="A56" s="60">
        <v>403</v>
      </c>
      <c r="B56" s="134" t="s">
        <v>107</v>
      </c>
      <c r="C56" s="40" t="s">
        <v>58</v>
      </c>
      <c r="D56" s="40">
        <v>50</v>
      </c>
      <c r="E56" s="16">
        <v>5.46</v>
      </c>
      <c r="F56" s="453"/>
      <c r="G56" s="454"/>
      <c r="H56" s="172">
        <f t="shared" si="5"/>
        <v>0</v>
      </c>
      <c r="I56" s="15"/>
      <c r="J56" s="161"/>
      <c r="K56" s="489"/>
      <c r="L56" s="490"/>
      <c r="M56" s="491"/>
      <c r="N56" s="540"/>
      <c r="O56" s="541"/>
      <c r="P56" s="484"/>
      <c r="Q56" s="485"/>
      <c r="R56" s="443"/>
      <c r="S56" s="486"/>
      <c r="T56" s="209"/>
      <c r="U56" s="210"/>
      <c r="V56" s="209"/>
      <c r="W56" s="104">
        <f t="shared" si="6"/>
        <v>0</v>
      </c>
    </row>
    <row r="57" spans="1:23" ht="17.100000000000001" customHeight="1">
      <c r="A57" s="60">
        <v>404</v>
      </c>
      <c r="B57" s="134" t="s">
        <v>107</v>
      </c>
      <c r="C57" s="40" t="s">
        <v>59</v>
      </c>
      <c r="D57" s="40">
        <v>50</v>
      </c>
      <c r="E57" s="16">
        <v>6.83</v>
      </c>
      <c r="F57" s="453"/>
      <c r="G57" s="454"/>
      <c r="H57" s="172">
        <f t="shared" si="5"/>
        <v>0</v>
      </c>
      <c r="I57" s="15"/>
      <c r="J57" s="162"/>
      <c r="K57" s="489"/>
      <c r="L57" s="490"/>
      <c r="M57" s="491"/>
      <c r="N57" s="552"/>
      <c r="O57" s="553"/>
      <c r="P57" s="484"/>
      <c r="Q57" s="485"/>
      <c r="R57" s="443"/>
      <c r="S57" s="486"/>
      <c r="T57" s="209"/>
      <c r="U57" s="210"/>
      <c r="V57" s="209"/>
      <c r="W57" s="104">
        <f t="shared" si="6"/>
        <v>0</v>
      </c>
    </row>
    <row r="58" spans="1:23" ht="17.100000000000001" customHeight="1">
      <c r="A58" s="60">
        <v>405</v>
      </c>
      <c r="B58" s="134" t="s">
        <v>107</v>
      </c>
      <c r="C58" s="40" t="s">
        <v>60</v>
      </c>
      <c r="D58" s="40">
        <v>50</v>
      </c>
      <c r="E58" s="16">
        <v>8.19</v>
      </c>
      <c r="F58" s="453"/>
      <c r="G58" s="454"/>
      <c r="H58" s="172">
        <f t="shared" si="5"/>
        <v>0</v>
      </c>
      <c r="I58" s="15"/>
      <c r="J58" s="162"/>
      <c r="K58" s="489"/>
      <c r="L58" s="490"/>
      <c r="M58" s="491"/>
      <c r="N58" s="552"/>
      <c r="O58" s="553"/>
      <c r="P58" s="484"/>
      <c r="Q58" s="485"/>
      <c r="R58" s="443"/>
      <c r="S58" s="486"/>
      <c r="T58" s="209"/>
      <c r="U58" s="210"/>
      <c r="V58" s="209"/>
      <c r="W58" s="104">
        <f t="shared" si="6"/>
        <v>0</v>
      </c>
    </row>
    <row r="59" spans="1:23" ht="17.100000000000001" customHeight="1" thickBot="1">
      <c r="A59" s="60">
        <v>406</v>
      </c>
      <c r="B59" s="134" t="s">
        <v>107</v>
      </c>
      <c r="C59" s="40" t="s">
        <v>61</v>
      </c>
      <c r="D59" s="40">
        <v>50</v>
      </c>
      <c r="E59" s="16">
        <v>9.56</v>
      </c>
      <c r="F59" s="453"/>
      <c r="G59" s="454"/>
      <c r="H59" s="172">
        <f t="shared" si="5"/>
        <v>0</v>
      </c>
      <c r="I59" s="15"/>
      <c r="J59" s="163"/>
      <c r="K59" s="549"/>
      <c r="L59" s="550"/>
      <c r="M59" s="551"/>
      <c r="N59" s="554"/>
      <c r="O59" s="555"/>
      <c r="P59" s="545"/>
      <c r="Q59" s="546"/>
      <c r="R59" s="547"/>
      <c r="S59" s="548"/>
      <c r="T59" s="221"/>
      <c r="U59" s="222"/>
      <c r="V59" s="221"/>
      <c r="W59" s="110">
        <f t="shared" si="6"/>
        <v>0</v>
      </c>
    </row>
    <row r="60" spans="1:23" ht="17.100000000000001" customHeight="1" thickTop="1" thickBot="1">
      <c r="A60" s="60">
        <v>407</v>
      </c>
      <c r="B60" s="134" t="s">
        <v>107</v>
      </c>
      <c r="C60" s="40" t="s">
        <v>62</v>
      </c>
      <c r="D60" s="40">
        <v>50</v>
      </c>
      <c r="E60" s="16">
        <v>10.92</v>
      </c>
      <c r="F60" s="453"/>
      <c r="G60" s="454"/>
      <c r="H60" s="172">
        <f t="shared" si="5"/>
        <v>0</v>
      </c>
      <c r="I60" s="15"/>
      <c r="J60" s="542" t="s">
        <v>11</v>
      </c>
      <c r="K60" s="543"/>
      <c r="L60" s="543"/>
      <c r="M60" s="543"/>
      <c r="N60" s="543"/>
      <c r="O60" s="543"/>
      <c r="P60" s="543"/>
      <c r="Q60" s="543"/>
      <c r="R60" s="543"/>
      <c r="S60" s="544"/>
      <c r="T60" s="137"/>
      <c r="U60" s="129"/>
      <c r="V60" s="137"/>
      <c r="W60" s="114"/>
    </row>
    <row r="61" spans="1:23" ht="17.100000000000001" customHeight="1">
      <c r="A61" s="60">
        <v>408</v>
      </c>
      <c r="B61" s="134" t="s">
        <v>107</v>
      </c>
      <c r="C61" s="40" t="s">
        <v>63</v>
      </c>
      <c r="D61" s="40">
        <v>50</v>
      </c>
      <c r="E61" s="16">
        <v>12.29</v>
      </c>
      <c r="F61" s="453"/>
      <c r="G61" s="454"/>
      <c r="H61" s="175">
        <f>E61*F61</f>
        <v>0</v>
      </c>
      <c r="I61" s="15"/>
      <c r="J61" s="27">
        <v>417</v>
      </c>
      <c r="K61" s="535" t="s">
        <v>29</v>
      </c>
      <c r="L61" s="536"/>
      <c r="M61" s="47" t="s">
        <v>57</v>
      </c>
      <c r="N61" s="52"/>
      <c r="O61" s="28">
        <v>2.8</v>
      </c>
      <c r="P61" s="537"/>
      <c r="Q61" s="538"/>
      <c r="R61" s="538"/>
      <c r="S61" s="539"/>
      <c r="T61" s="223"/>
      <c r="U61" s="224"/>
      <c r="V61" s="223"/>
      <c r="W61" s="111">
        <f t="shared" ref="W61:W62" si="7">IF(P61="不要",0,O61*P61)</f>
        <v>0</v>
      </c>
    </row>
    <row r="62" spans="1:23" ht="17.100000000000001" customHeight="1" thickBot="1">
      <c r="A62" s="63">
        <v>409</v>
      </c>
      <c r="B62" s="274" t="s">
        <v>107</v>
      </c>
      <c r="C62" s="46" t="s">
        <v>64</v>
      </c>
      <c r="D62" s="46">
        <v>50</v>
      </c>
      <c r="E62" s="39">
        <v>13.65</v>
      </c>
      <c r="F62" s="617">
        <v>0</v>
      </c>
      <c r="G62" s="618"/>
      <c r="H62" s="175">
        <f>E62*F62</f>
        <v>0</v>
      </c>
      <c r="I62" s="15"/>
      <c r="J62" s="24">
        <v>417</v>
      </c>
      <c r="K62" s="445" t="s">
        <v>76</v>
      </c>
      <c r="L62" s="446"/>
      <c r="M62" s="41" t="s">
        <v>28</v>
      </c>
      <c r="N62" s="53"/>
      <c r="O62" s="17">
        <v>4.2</v>
      </c>
      <c r="P62" s="447"/>
      <c r="Q62" s="533"/>
      <c r="R62" s="533"/>
      <c r="S62" s="534"/>
      <c r="T62" s="225"/>
      <c r="U62" s="226"/>
      <c r="V62" s="225"/>
      <c r="W62" s="105">
        <f t="shared" si="7"/>
        <v>0</v>
      </c>
    </row>
    <row r="63" spans="1:23" ht="17.100000000000001" customHeight="1">
      <c r="A63" s="144" t="s">
        <v>90</v>
      </c>
      <c r="B63" s="145"/>
      <c r="C63" s="145"/>
      <c r="D63" s="145"/>
      <c r="E63" s="145"/>
      <c r="F63" s="145"/>
      <c r="G63" s="145"/>
      <c r="I63" s="15"/>
      <c r="J63" s="150">
        <v>3003</v>
      </c>
      <c r="K63" s="31" t="s">
        <v>77</v>
      </c>
      <c r="L63" s="34"/>
      <c r="M63" s="69"/>
      <c r="N63" s="159">
        <v>100</v>
      </c>
      <c r="O63" s="29">
        <v>0</v>
      </c>
      <c r="P63" s="530"/>
      <c r="Q63" s="531"/>
      <c r="R63" s="531"/>
      <c r="S63" s="532"/>
      <c r="T63" s="227"/>
      <c r="U63" s="228"/>
      <c r="V63" s="227"/>
      <c r="W63" s="107">
        <f>IF(P63="不要",0,O63*P63)</f>
        <v>0</v>
      </c>
    </row>
    <row r="64" spans="1:23" ht="17.100000000000001" customHeight="1" thickBot="1">
      <c r="A64" s="140" t="s">
        <v>114</v>
      </c>
      <c r="B64" s="139"/>
      <c r="D64" s="139"/>
      <c r="E64" s="139"/>
      <c r="F64" s="139"/>
      <c r="G64" s="139"/>
      <c r="I64" s="15"/>
      <c r="J64" s="151">
        <v>3004</v>
      </c>
      <c r="K64" s="32" t="s">
        <v>78</v>
      </c>
      <c r="L64" s="35"/>
      <c r="M64" s="70"/>
      <c r="N64" s="46">
        <v>100</v>
      </c>
      <c r="O64" s="30">
        <v>0</v>
      </c>
      <c r="P64" s="527"/>
      <c r="Q64" s="528"/>
      <c r="R64" s="528"/>
      <c r="S64" s="529"/>
      <c r="T64" s="229"/>
      <c r="U64" s="230"/>
      <c r="V64" s="229"/>
      <c r="W64" s="110">
        <f>IF(P64="不要",0,O64*P64)</f>
        <v>0</v>
      </c>
    </row>
    <row r="65" spans="1:23" ht="17.100000000000001" customHeight="1" thickBot="1">
      <c r="A65" s="146" t="s">
        <v>115</v>
      </c>
      <c r="B65" s="145"/>
      <c r="C65" s="145"/>
      <c r="D65" s="145"/>
      <c r="E65" s="145"/>
      <c r="F65" s="145"/>
      <c r="G65" s="145"/>
      <c r="I65" s="15"/>
      <c r="J65" s="148" t="s">
        <v>88</v>
      </c>
      <c r="K65" s="142"/>
      <c r="L65" s="143"/>
      <c r="M65" s="26"/>
      <c r="N65" s="141" t="s">
        <v>111</v>
      </c>
      <c r="O65" s="231"/>
      <c r="P65" s="232"/>
      <c r="Q65" s="614">
        <f ca="1">SUM(H14:H62)+SUM(W14:W59)+SUM(W61:W64)</f>
        <v>0</v>
      </c>
      <c r="R65" s="615"/>
      <c r="S65" s="616"/>
      <c r="T65" s="118"/>
      <c r="U65" s="118"/>
      <c r="V65" s="118"/>
      <c r="W65" s="101"/>
    </row>
    <row r="66" spans="1:23" ht="17.100000000000001" customHeight="1" thickBot="1">
      <c r="A66" s="147" t="s">
        <v>116</v>
      </c>
      <c r="B66" s="145"/>
      <c r="C66" s="145"/>
      <c r="D66" s="145"/>
      <c r="E66" s="145"/>
      <c r="F66" s="145"/>
      <c r="G66" s="145"/>
      <c r="I66" s="15"/>
      <c r="J66" s="149" t="s">
        <v>89</v>
      </c>
      <c r="K66" s="142"/>
      <c r="L66" s="142"/>
      <c r="M66" s="142"/>
      <c r="N66" s="88" t="s">
        <v>112</v>
      </c>
      <c r="O66" s="231"/>
      <c r="P66" s="89"/>
      <c r="Q66" s="89"/>
      <c r="R66" s="608">
        <f ca="1">ROUNDUP(Q65/2500,0)</f>
        <v>0</v>
      </c>
      <c r="S66" s="609"/>
      <c r="T66" s="119"/>
      <c r="U66" s="119"/>
      <c r="V66" s="119"/>
      <c r="W66" s="101"/>
    </row>
    <row r="67" spans="1:23" ht="16.5" customHeight="1">
      <c r="A67" s="56"/>
      <c r="I67" s="15"/>
    </row>
    <row r="68" spans="1:23" ht="14.45" customHeight="1">
      <c r="I68" s="15"/>
    </row>
    <row r="69" spans="1:23" ht="14.45" customHeight="1">
      <c r="I69" s="15"/>
    </row>
    <row r="70" spans="1:23" ht="14.45" customHeight="1">
      <c r="I70" s="15"/>
    </row>
    <row r="71" spans="1:23" ht="14.45" customHeight="1"/>
    <row r="72" spans="1:23" ht="14.45" customHeight="1"/>
    <row r="73" spans="1:23" ht="14.45" customHeight="1"/>
    <row r="74" spans="1:23" ht="14.45" customHeight="1"/>
    <row r="75" spans="1:23" ht="14.45" customHeight="1"/>
    <row r="76" spans="1:23" ht="14.45" customHeight="1"/>
    <row r="77" spans="1:23" ht="14.45" customHeight="1"/>
    <row r="78" spans="1:23" ht="14.1" customHeight="1"/>
    <row r="79" spans="1:23" ht="14.1" customHeight="1"/>
    <row r="80" spans="1:23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5.95" customHeight="1"/>
  </sheetData>
  <sheetProtection algorithmName="SHA-512" hashValue="BnmyqCjzAz5zdyzNa1ZpPc8NbzTc9YheIUgAYzp7fCe6OE0s3JCmj8HAgz63pWe+KQM7M2RXf9ITtrUqQHaFKw==" saltValue="RvsmAtdx496/0h/zy0AqlA==" spinCount="100000" sheet="1" objects="1" scenarios="1"/>
  <mergeCells count="184">
    <mergeCell ref="P47:R47"/>
    <mergeCell ref="P51:S51"/>
    <mergeCell ref="F50:G50"/>
    <mergeCell ref="N47:O47"/>
    <mergeCell ref="G7:G8"/>
    <mergeCell ref="C5:G6"/>
    <mergeCell ref="N3:O3"/>
    <mergeCell ref="J11:K11"/>
    <mergeCell ref="C11:F11"/>
    <mergeCell ref="J46:O46"/>
    <mergeCell ref="O9:R9"/>
    <mergeCell ref="Q3:R3"/>
    <mergeCell ref="P50:S50"/>
    <mergeCell ref="K49:M49"/>
    <mergeCell ref="N48:O48"/>
    <mergeCell ref="K50:M50"/>
    <mergeCell ref="N50:O50"/>
    <mergeCell ref="P49:S49"/>
    <mergeCell ref="K26:L26"/>
    <mergeCell ref="D3:K3"/>
    <mergeCell ref="E7:E8"/>
    <mergeCell ref="C10:F10"/>
    <mergeCell ref="P15:S15"/>
    <mergeCell ref="P31:S31"/>
    <mergeCell ref="F60:G60"/>
    <mergeCell ref="F61:G61"/>
    <mergeCell ref="F62:G62"/>
    <mergeCell ref="F46:G46"/>
    <mergeCell ref="F47:G47"/>
    <mergeCell ref="F48:G48"/>
    <mergeCell ref="F49:G49"/>
    <mergeCell ref="F51:G51"/>
    <mergeCell ref="F52:G52"/>
    <mergeCell ref="F53:G53"/>
    <mergeCell ref="F54:G54"/>
    <mergeCell ref="R66:S66"/>
    <mergeCell ref="F13:G13"/>
    <mergeCell ref="F14:G14"/>
    <mergeCell ref="F15:G15"/>
    <mergeCell ref="F16:G16"/>
    <mergeCell ref="F17:G17"/>
    <mergeCell ref="F18:G18"/>
    <mergeCell ref="F19:G19"/>
    <mergeCell ref="F20:G20"/>
    <mergeCell ref="F23:G23"/>
    <mergeCell ref="F24:G24"/>
    <mergeCell ref="F25:G25"/>
    <mergeCell ref="F28:G28"/>
    <mergeCell ref="F29:G29"/>
    <mergeCell ref="F30:G30"/>
    <mergeCell ref="F33:G33"/>
    <mergeCell ref="F34:G34"/>
    <mergeCell ref="F35:G35"/>
    <mergeCell ref="N52:O52"/>
    <mergeCell ref="Q65:S65"/>
    <mergeCell ref="N58:O58"/>
    <mergeCell ref="K53:M53"/>
    <mergeCell ref="K54:M54"/>
    <mergeCell ref="K57:M57"/>
    <mergeCell ref="K21:L21"/>
    <mergeCell ref="K20:L20"/>
    <mergeCell ref="P14:S14"/>
    <mergeCell ref="P28:S28"/>
    <mergeCell ref="P29:S29"/>
    <mergeCell ref="L11:S11"/>
    <mergeCell ref="P13:S13"/>
    <mergeCell ref="K19:L19"/>
    <mergeCell ref="K22:L22"/>
    <mergeCell ref="K23:L23"/>
    <mergeCell ref="K29:L29"/>
    <mergeCell ref="Q19:S19"/>
    <mergeCell ref="Q20:S20"/>
    <mergeCell ref="Q21:S21"/>
    <mergeCell ref="P18:R18"/>
    <mergeCell ref="P26:S26"/>
    <mergeCell ref="P25:S25"/>
    <mergeCell ref="P24:S24"/>
    <mergeCell ref="N53:O53"/>
    <mergeCell ref="N54:O54"/>
    <mergeCell ref="N57:O57"/>
    <mergeCell ref="N59:O59"/>
    <mergeCell ref="A5:B6"/>
    <mergeCell ref="A7:B8"/>
    <mergeCell ref="A9:B10"/>
    <mergeCell ref="A11:B11"/>
    <mergeCell ref="K16:L16"/>
    <mergeCell ref="J5:L6"/>
    <mergeCell ref="C7:D8"/>
    <mergeCell ref="J10:L10"/>
    <mergeCell ref="F7:F8"/>
    <mergeCell ref="F26:G26"/>
    <mergeCell ref="F21:G21"/>
    <mergeCell ref="F55:G55"/>
    <mergeCell ref="F56:G56"/>
    <mergeCell ref="F57:G57"/>
    <mergeCell ref="F58:G58"/>
    <mergeCell ref="F59:G59"/>
    <mergeCell ref="K51:M51"/>
    <mergeCell ref="N51:O51"/>
    <mergeCell ref="J18:O18"/>
    <mergeCell ref="K24:L24"/>
    <mergeCell ref="P64:S64"/>
    <mergeCell ref="P63:S63"/>
    <mergeCell ref="P62:S62"/>
    <mergeCell ref="P56:S56"/>
    <mergeCell ref="K61:L61"/>
    <mergeCell ref="P61:S61"/>
    <mergeCell ref="N55:O55"/>
    <mergeCell ref="N56:O56"/>
    <mergeCell ref="P54:S54"/>
    <mergeCell ref="K62:L62"/>
    <mergeCell ref="P55:S55"/>
    <mergeCell ref="J60:S60"/>
    <mergeCell ref="P59:S59"/>
    <mergeCell ref="P58:S58"/>
    <mergeCell ref="K56:M56"/>
    <mergeCell ref="K55:M55"/>
    <mergeCell ref="P57:S57"/>
    <mergeCell ref="K58:M58"/>
    <mergeCell ref="K59:M59"/>
    <mergeCell ref="P52:S52"/>
    <mergeCell ref="N49:O49"/>
    <mergeCell ref="K52:M52"/>
    <mergeCell ref="P53:S53"/>
    <mergeCell ref="P48:S48"/>
    <mergeCell ref="P46:S46"/>
    <mergeCell ref="O1:S1"/>
    <mergeCell ref="M5:S6"/>
    <mergeCell ref="K28:L28"/>
    <mergeCell ref="P27:S27"/>
    <mergeCell ref="K27:L27"/>
    <mergeCell ref="K14:L14"/>
    <mergeCell ref="K15:L15"/>
    <mergeCell ref="P17:S17"/>
    <mergeCell ref="F1:N1"/>
    <mergeCell ref="F2:N2"/>
    <mergeCell ref="P16:S16"/>
    <mergeCell ref="P23:S23"/>
    <mergeCell ref="K30:L30"/>
    <mergeCell ref="K31:L31"/>
    <mergeCell ref="P22:S22"/>
    <mergeCell ref="K13:L13"/>
    <mergeCell ref="H7:H8"/>
    <mergeCell ref="K17:L17"/>
    <mergeCell ref="K45:L45"/>
    <mergeCell ref="F40:G40"/>
    <mergeCell ref="O2:S2"/>
    <mergeCell ref="F27:G27"/>
    <mergeCell ref="F32:G32"/>
    <mergeCell ref="F37:G37"/>
    <mergeCell ref="F38:G38"/>
    <mergeCell ref="F39:G39"/>
    <mergeCell ref="F41:G41"/>
    <mergeCell ref="F42:G42"/>
    <mergeCell ref="F45:G45"/>
    <mergeCell ref="K43:L43"/>
    <mergeCell ref="P39:S39"/>
    <mergeCell ref="P40:S40"/>
    <mergeCell ref="K44:L44"/>
    <mergeCell ref="P42:S42"/>
    <mergeCell ref="K41:L41"/>
    <mergeCell ref="K40:L40"/>
    <mergeCell ref="K35:L35"/>
    <mergeCell ref="F31:G31"/>
    <mergeCell ref="J33:S33"/>
    <mergeCell ref="K34:L34"/>
    <mergeCell ref="K36:L36"/>
    <mergeCell ref="P37:S37"/>
    <mergeCell ref="P41:S41"/>
    <mergeCell ref="K37:L37"/>
    <mergeCell ref="P34:S34"/>
    <mergeCell ref="P36:S36"/>
    <mergeCell ref="K42:L42"/>
    <mergeCell ref="F22:G22"/>
    <mergeCell ref="P30:S30"/>
    <mergeCell ref="K25:L25"/>
    <mergeCell ref="K32:L32"/>
    <mergeCell ref="P32:S32"/>
    <mergeCell ref="P35:S35"/>
    <mergeCell ref="K39:L39"/>
    <mergeCell ref="P38:S38"/>
    <mergeCell ref="K38:L38"/>
    <mergeCell ref="F36:G36"/>
    <mergeCell ref="M22:N22"/>
  </mergeCells>
  <phoneticPr fontId="2"/>
  <conditionalFormatting sqref="Q21">
    <cfRule type="expression" dxfId="97" priority="120">
      <formula>AND($Q$21=0,$R$21=0)</formula>
    </cfRule>
  </conditionalFormatting>
  <conditionalFormatting sqref="P19">
    <cfRule type="expression" dxfId="96" priority="100">
      <formula>AND($P$19="付",$Q$19&gt;0)</formula>
    </cfRule>
    <cfRule type="expression" dxfId="95" priority="101">
      <formula>AND($P$19="無",$Q$19&gt;0)</formula>
    </cfRule>
    <cfRule type="expression" dxfId="94" priority="103">
      <formula>($Q$19&gt;0)</formula>
    </cfRule>
    <cfRule type="expression" dxfId="93" priority="111">
      <formula>AND($P$19=0,$Q$19=0)</formula>
    </cfRule>
  </conditionalFormatting>
  <conditionalFormatting sqref="P21">
    <cfRule type="expression" dxfId="92" priority="28">
      <formula>AND($P$21="",$Q$21&gt;0)</formula>
    </cfRule>
    <cfRule type="expression" dxfId="91" priority="95">
      <formula>AND($P$21="無",$Q$21&gt;0)</formula>
    </cfRule>
    <cfRule type="expression" dxfId="90" priority="96">
      <formula>AND($P$21="付",$Q$21&gt;0)</formula>
    </cfRule>
    <cfRule type="expression" dxfId="89" priority="109">
      <formula>AND($P$21=0,$Q$21=0)</formula>
    </cfRule>
  </conditionalFormatting>
  <conditionalFormatting sqref="Q19">
    <cfRule type="expression" dxfId="88" priority="161">
      <formula>AND($P$19=0,$Q$19=0)</formula>
    </cfRule>
    <cfRule type="expression" dxfId="87" priority="162">
      <formula>AND($P$19="無",$Q$19=0)</formula>
    </cfRule>
    <cfRule type="expression" dxfId="86" priority="163">
      <formula>AND($P$19="付",$Q$19=0)</formula>
    </cfRule>
    <cfRule type="cellIs" dxfId="85" priority="164" operator="notBetween">
      <formula>0</formula>
      <formula>0</formula>
    </cfRule>
  </conditionalFormatting>
  <conditionalFormatting sqref="Q20">
    <cfRule type="expression" dxfId="84" priority="165">
      <formula>AND($P$20="付",$Q$20=0)</formula>
    </cfRule>
    <cfRule type="expression" dxfId="83" priority="166">
      <formula>AND($P$20="無",$Q$20=0)</formula>
    </cfRule>
    <cfRule type="expression" dxfId="82" priority="167">
      <formula>AND($P$20=0,$Q$20=0)</formula>
    </cfRule>
  </conditionalFormatting>
  <conditionalFormatting sqref="P20">
    <cfRule type="expression" dxfId="81" priority="29">
      <formula>AND($P20="",$Q20&gt;0)</formula>
    </cfRule>
    <cfRule type="expression" dxfId="80" priority="97">
      <formula>AND($P$20="付",$Q$20&gt;0)</formula>
    </cfRule>
    <cfRule type="expression" dxfId="79" priority="98">
      <formula>AND($P$20="無",$Q$20&gt;0)</formula>
    </cfRule>
    <cfRule type="expression" dxfId="78" priority="171">
      <formula>AND($P$20=0,$Q$20=0)</formula>
    </cfRule>
  </conditionalFormatting>
  <conditionalFormatting sqref="Q21:S21">
    <cfRule type="cellIs" dxfId="77" priority="104" operator="notBetween">
      <formula>0</formula>
      <formula>0</formula>
    </cfRule>
    <cfRule type="expression" dxfId="76" priority="106">
      <formula>AND($P$21="付",$Q$21=0)</formula>
    </cfRule>
    <cfRule type="expression" dxfId="75" priority="107">
      <formula>AND($P$21="無",$Q$21=0)</formula>
    </cfRule>
  </conditionalFormatting>
  <conditionalFormatting sqref="Q20:S20">
    <cfRule type="cellIs" dxfId="74" priority="105" operator="notBetween">
      <formula>0</formula>
      <formula>0</formula>
    </cfRule>
  </conditionalFormatting>
  <conditionalFormatting sqref="F14:G14 F18:G37 F40 F51:G62 F41:G49 P25:S25 P32:S32">
    <cfRule type="cellIs" dxfId="73" priority="94" operator="equal">
      <formula>0</formula>
    </cfRule>
  </conditionalFormatting>
  <conditionalFormatting sqref="F15:G16">
    <cfRule type="cellIs" dxfId="72" priority="93" operator="equal">
      <formula>0</formula>
    </cfRule>
  </conditionalFormatting>
  <conditionalFormatting sqref="F17:G17">
    <cfRule type="cellIs" dxfId="71" priority="92" operator="equal">
      <formula>0</formula>
    </cfRule>
  </conditionalFormatting>
  <conditionalFormatting sqref="P16:S17">
    <cfRule type="cellIs" dxfId="70" priority="90" operator="equal">
      <formula>0</formula>
    </cfRule>
  </conditionalFormatting>
  <conditionalFormatting sqref="P34:S42 P44:S44 P43:R43">
    <cfRule type="cellIs" dxfId="69" priority="88" operator="equal">
      <formula>0</formula>
    </cfRule>
  </conditionalFormatting>
  <conditionalFormatting sqref="P61:S64">
    <cfRule type="cellIs" dxfId="68" priority="86" operator="equal">
      <formula>0</formula>
    </cfRule>
  </conditionalFormatting>
  <conditionalFormatting sqref="C5:G6">
    <cfRule type="cellIs" dxfId="67" priority="85" operator="equal">
      <formula>0</formula>
    </cfRule>
  </conditionalFormatting>
  <conditionalFormatting sqref="M5:S6">
    <cfRule type="cellIs" dxfId="66" priority="84" operator="equal">
      <formula>0</formula>
    </cfRule>
  </conditionalFormatting>
  <conditionalFormatting sqref="C7:D8">
    <cfRule type="cellIs" dxfId="65" priority="83" operator="equal">
      <formula>0</formula>
    </cfRule>
  </conditionalFormatting>
  <conditionalFormatting sqref="F7:F8">
    <cfRule type="cellIs" dxfId="64" priority="82" operator="equal">
      <formula>0</formula>
    </cfRule>
  </conditionalFormatting>
  <conditionalFormatting sqref="P49:S49">
    <cfRule type="expression" dxfId="63" priority="80">
      <formula>($K$49="")</formula>
    </cfRule>
    <cfRule type="expression" dxfId="62" priority="81">
      <formula>($P$49=0)</formula>
    </cfRule>
  </conditionalFormatting>
  <conditionalFormatting sqref="K49:M49">
    <cfRule type="expression" dxfId="61" priority="78">
      <formula>($K$49&gt;0)</formula>
    </cfRule>
    <cfRule type="expression" dxfId="60" priority="79">
      <formula>($P$49&gt;0)</formula>
    </cfRule>
  </conditionalFormatting>
  <conditionalFormatting sqref="K50:M50">
    <cfRule type="expression" dxfId="59" priority="76">
      <formula>($K50&gt;0)</formula>
    </cfRule>
    <cfRule type="expression" dxfId="58" priority="77">
      <formula>($P50&gt;0)</formula>
    </cfRule>
  </conditionalFormatting>
  <conditionalFormatting sqref="P50:S50">
    <cfRule type="expression" dxfId="57" priority="70">
      <formula>($K50="")</formula>
    </cfRule>
    <cfRule type="expression" dxfId="56" priority="71">
      <formula>($P50=0)</formula>
    </cfRule>
  </conditionalFormatting>
  <conditionalFormatting sqref="K52:M52">
    <cfRule type="expression" dxfId="55" priority="68">
      <formula>($K52&gt;0)</formula>
    </cfRule>
    <cfRule type="expression" dxfId="54" priority="69">
      <formula>($P52&gt;0)</formula>
    </cfRule>
  </conditionalFormatting>
  <conditionalFormatting sqref="P52:S52">
    <cfRule type="expression" dxfId="53" priority="66">
      <formula>($K52="")</formula>
    </cfRule>
    <cfRule type="expression" dxfId="52" priority="67">
      <formula>($P52=0)</formula>
    </cfRule>
  </conditionalFormatting>
  <conditionalFormatting sqref="K53:M53">
    <cfRule type="expression" dxfId="51" priority="56">
      <formula>($K53&gt;0)</formula>
    </cfRule>
    <cfRule type="expression" dxfId="50" priority="57">
      <formula>($P53&gt;0)</formula>
    </cfRule>
  </conditionalFormatting>
  <conditionalFormatting sqref="P53:S53">
    <cfRule type="expression" dxfId="49" priority="54">
      <formula>($K53="")</formula>
    </cfRule>
    <cfRule type="expression" dxfId="48" priority="55">
      <formula>($P53=0)</formula>
    </cfRule>
  </conditionalFormatting>
  <conditionalFormatting sqref="K54:M54">
    <cfRule type="expression" dxfId="47" priority="52">
      <formula>($K54&gt;0)</formula>
    </cfRule>
    <cfRule type="expression" dxfId="46" priority="53">
      <formula>($P54&gt;0)</formula>
    </cfRule>
  </conditionalFormatting>
  <conditionalFormatting sqref="P54:S54">
    <cfRule type="expression" dxfId="45" priority="50">
      <formula>($K54="")</formula>
    </cfRule>
    <cfRule type="expression" dxfId="44" priority="51">
      <formula>($P54=0)</formula>
    </cfRule>
  </conditionalFormatting>
  <conditionalFormatting sqref="K55:M55">
    <cfRule type="expression" dxfId="43" priority="48">
      <formula>($K55&gt;0)</formula>
    </cfRule>
    <cfRule type="expression" dxfId="42" priority="49">
      <formula>($P55&gt;0)</formula>
    </cfRule>
  </conditionalFormatting>
  <conditionalFormatting sqref="P55:S55">
    <cfRule type="expression" dxfId="41" priority="46">
      <formula>($K55="")</formula>
    </cfRule>
    <cfRule type="expression" dxfId="40" priority="47">
      <formula>($P55=0)</formula>
    </cfRule>
  </conditionalFormatting>
  <conditionalFormatting sqref="K56:M56">
    <cfRule type="expression" dxfId="39" priority="44">
      <formula>($K56&gt;0)</formula>
    </cfRule>
    <cfRule type="expression" dxfId="38" priority="45">
      <formula>($P56&gt;0)</formula>
    </cfRule>
  </conditionalFormatting>
  <conditionalFormatting sqref="P56:S56">
    <cfRule type="expression" dxfId="37" priority="42">
      <formula>($K56="")</formula>
    </cfRule>
    <cfRule type="expression" dxfId="36" priority="43">
      <formula>($P56=0)</formula>
    </cfRule>
  </conditionalFormatting>
  <conditionalFormatting sqref="K57:M57">
    <cfRule type="expression" dxfId="35" priority="40">
      <formula>($K57&gt;0)</formula>
    </cfRule>
    <cfRule type="expression" dxfId="34" priority="41">
      <formula>($P57&gt;0)</formula>
    </cfRule>
  </conditionalFormatting>
  <conditionalFormatting sqref="P57:S57">
    <cfRule type="expression" dxfId="33" priority="38">
      <formula>($K57="")</formula>
    </cfRule>
    <cfRule type="expression" dxfId="32" priority="39">
      <formula>($P57=0)</formula>
    </cfRule>
  </conditionalFormatting>
  <conditionalFormatting sqref="K58:M58">
    <cfRule type="expression" dxfId="31" priority="36">
      <formula>($K58&gt;0)</formula>
    </cfRule>
    <cfRule type="expression" dxfId="30" priority="37">
      <formula>($P58&gt;0)</formula>
    </cfRule>
  </conditionalFormatting>
  <conditionalFormatting sqref="P58:S58">
    <cfRule type="expression" dxfId="29" priority="34">
      <formula>($K58="")</formula>
    </cfRule>
    <cfRule type="expression" dxfId="28" priority="35">
      <formula>($P58=0)</formula>
    </cfRule>
  </conditionalFormatting>
  <conditionalFormatting sqref="K59:M59">
    <cfRule type="expression" dxfId="27" priority="32">
      <formula>($K59&gt;0)</formula>
    </cfRule>
    <cfRule type="expression" dxfId="26" priority="33">
      <formula>($P59&gt;0)</formula>
    </cfRule>
  </conditionalFormatting>
  <conditionalFormatting sqref="P59:S59">
    <cfRule type="expression" dxfId="25" priority="30">
      <formula>($K59="")</formula>
    </cfRule>
    <cfRule type="expression" dxfId="24" priority="31">
      <formula>($P59=0)</formula>
    </cfRule>
  </conditionalFormatting>
  <conditionalFormatting sqref="F38:G39">
    <cfRule type="cellIs" dxfId="23" priority="26" operator="equal">
      <formula>0</formula>
    </cfRule>
  </conditionalFormatting>
  <conditionalFormatting sqref="P23:S23">
    <cfRule type="cellIs" dxfId="22" priority="25" operator="equal">
      <formula>0</formula>
    </cfRule>
  </conditionalFormatting>
  <conditionalFormatting sqref="P26:S27">
    <cfRule type="cellIs" dxfId="21" priority="24" operator="equal">
      <formula>0</formula>
    </cfRule>
  </conditionalFormatting>
  <conditionalFormatting sqref="P14:S15">
    <cfRule type="cellIs" dxfId="20" priority="23" operator="equal">
      <formula>0</formula>
    </cfRule>
  </conditionalFormatting>
  <conditionalFormatting sqref="P28:S29">
    <cfRule type="cellIs" dxfId="19" priority="22" operator="equal">
      <formula>0</formula>
    </cfRule>
  </conditionalFormatting>
  <conditionalFormatting sqref="P24:R24">
    <cfRule type="cellIs" dxfId="18" priority="21" stopIfTrue="1" operator="equal">
      <formula>0</formula>
    </cfRule>
  </conditionalFormatting>
  <conditionalFormatting sqref="P30:S31">
    <cfRule type="cellIs" dxfId="17" priority="20" operator="equal">
      <formula>0</formula>
    </cfRule>
  </conditionalFormatting>
  <conditionalFormatting sqref="P45:S45">
    <cfRule type="cellIs" dxfId="16" priority="19" operator="equal">
      <formula>0</formula>
    </cfRule>
  </conditionalFormatting>
  <conditionalFormatting sqref="M45">
    <cfRule type="expression" dxfId="15" priority="17">
      <formula>$P$45&gt;0</formula>
    </cfRule>
    <cfRule type="expression" dxfId="14" priority="18">
      <formula>$M$45=""</formula>
    </cfRule>
  </conditionalFormatting>
  <conditionalFormatting sqref="F50:G50">
    <cfRule type="cellIs" dxfId="13" priority="12" operator="equal">
      <formula>0</formula>
    </cfRule>
  </conditionalFormatting>
  <conditionalFormatting sqref="P47">
    <cfRule type="cellIs" dxfId="12" priority="172" stopIfTrue="1" operator="notBetween">
      <formula>0</formula>
      <formula>0</formula>
    </cfRule>
  </conditionalFormatting>
  <conditionalFormatting sqref="M47:M48">
    <cfRule type="cellIs" dxfId="11" priority="174" stopIfTrue="1" operator="notBetween">
      <formula>0</formula>
      <formula>0</formula>
    </cfRule>
    <cfRule type="expression" dxfId="10" priority="175" stopIfTrue="1">
      <formula>#REF!+$P$48=0</formula>
    </cfRule>
  </conditionalFormatting>
  <conditionalFormatting sqref="P47 S47">
    <cfRule type="expression" dxfId="9" priority="8">
      <formula>$M$47+$M$48=0</formula>
    </cfRule>
  </conditionalFormatting>
  <conditionalFormatting sqref="M47">
    <cfRule type="expression" dxfId="8" priority="10">
      <formula>$P$47+$M$48=0</formula>
    </cfRule>
  </conditionalFormatting>
  <conditionalFormatting sqref="M48">
    <cfRule type="expression" dxfId="7" priority="9">
      <formula>$M$47+$P$47=0</formula>
    </cfRule>
  </conditionalFormatting>
  <conditionalFormatting sqref="K51:M51">
    <cfRule type="expression" dxfId="6" priority="6">
      <formula>($K51&gt;0)</formula>
    </cfRule>
    <cfRule type="expression" dxfId="5" priority="7">
      <formula>($P51&gt;0)</formula>
    </cfRule>
  </conditionalFormatting>
  <conditionalFormatting sqref="P51:S51">
    <cfRule type="expression" dxfId="4" priority="4">
      <formula>($K51="")</formula>
    </cfRule>
    <cfRule type="expression" dxfId="3" priority="5">
      <formula>($P51=0)</formula>
    </cfRule>
  </conditionalFormatting>
  <conditionalFormatting sqref="P63:S63">
    <cfRule type="expression" dxfId="2" priority="3">
      <formula>AND(SUM($P$34:$S$38)&gt;0,$P$63="")</formula>
    </cfRule>
  </conditionalFormatting>
  <conditionalFormatting sqref="P30:S30">
    <cfRule type="expression" dxfId="1" priority="2">
      <formula>AND($P$14+$P$24+$P$25&gt;0,$P$30+$P$31+$P$32=0)</formula>
    </cfRule>
  </conditionalFormatting>
  <conditionalFormatting sqref="P31:S31">
    <cfRule type="expression" dxfId="0" priority="1">
      <formula>AND($P$14+$P$24+$P$25&gt;0,$P$30+$P$31+$P$32=0)</formula>
    </cfRule>
  </conditionalFormatting>
  <dataValidations count="6">
    <dataValidation type="list" errorStyle="warning" allowBlank="1" showInputMessage="1" showErrorMessage="1" sqref="M47">
      <formula1>"2,3,4"</formula1>
    </dataValidation>
    <dataValidation type="list" showInputMessage="1" showErrorMessage="1" sqref="P19:P21">
      <formula1>"  ,付,無,"</formula1>
    </dataValidation>
    <dataValidation type="list" errorStyle="warning" allowBlank="1" showInputMessage="1" showErrorMessage="1" sqref="M48">
      <formula1>"1200,900,600"</formula1>
    </dataValidation>
    <dataValidation type="list" allowBlank="1" showInputMessage="1" sqref="P30:S31 P63:S63">
      <formula1>"不要"</formula1>
    </dataValidation>
    <dataValidation allowBlank="1" showInputMessage="1" showErrorMessage="1" promptTitle="【ご確認ください】" prompt="敷板は必要ですか？_x000a_必要ない場合は、敷板の数量欄で不要を選んでください" sqref="P24:S25 P14:S14"/>
    <dataValidation allowBlank="1" showInputMessage="1" showErrorMessage="1" promptTitle="【ご確認ください】" prompt="結束糸は必要ですか？_x000a_必要ない場合は、結束糸の数量欄で不要を選んでください" sqref="P34:S38"/>
  </dataValidations>
  <pageMargins left="0.78740157480314965" right="0.19685039370078741" top="0.27559055118110237" bottom="0.19685039370078741" header="0.19685039370078741" footer="0.11811023622047245"/>
  <pageSetup paperSize="12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showZeros="0" view="pageBreakPreview" zoomScaleNormal="100" zoomScaleSheetLayoutView="100" workbookViewId="0">
      <selection activeCell="M22" sqref="M22:N22"/>
    </sheetView>
  </sheetViews>
  <sheetFormatPr defaultColWidth="9" defaultRowHeight="13.5"/>
  <cols>
    <col min="1" max="1" width="3.875" style="1" customWidth="1"/>
    <col min="2" max="2" width="18.625" style="2" customWidth="1"/>
    <col min="3" max="3" width="7.625" style="2" customWidth="1"/>
    <col min="4" max="4" width="6.875" style="2" customWidth="1"/>
    <col min="5" max="5" width="4.625" style="2" customWidth="1"/>
    <col min="6" max="6" width="9.375" style="2" customWidth="1"/>
    <col min="7" max="7" width="6.25" style="2" customWidth="1"/>
    <col min="8" max="8" width="4.625" style="2" hidden="1" customWidth="1"/>
    <col min="9" max="9" width="0.875" style="2" customWidth="1"/>
    <col min="10" max="10" width="3.875" style="2" customWidth="1"/>
    <col min="11" max="11" width="15.125" style="2" customWidth="1"/>
    <col min="12" max="12" width="5.125" style="2" customWidth="1"/>
    <col min="13" max="13" width="9.875" style="2" customWidth="1"/>
    <col min="14" max="14" width="4.375" style="2" customWidth="1"/>
    <col min="15" max="15" width="4.625" style="2" customWidth="1"/>
    <col min="16" max="16" width="4.875" style="2" customWidth="1"/>
    <col min="17" max="17" width="2.625" style="2" customWidth="1"/>
    <col min="18" max="18" width="4.125" style="2" customWidth="1"/>
    <col min="19" max="19" width="4.375" style="2" customWidth="1"/>
    <col min="20" max="20" width="1.125" style="2" hidden="1" customWidth="1"/>
    <col min="21" max="21" width="2.75" style="2" hidden="1" customWidth="1"/>
    <col min="22" max="22" width="4" style="2" hidden="1" customWidth="1"/>
    <col min="23" max="23" width="5.125" style="2" hidden="1" customWidth="1"/>
    <col min="24" max="24" width="11.75" style="1" hidden="1" customWidth="1"/>
    <col min="25" max="16384" width="9" style="1"/>
  </cols>
  <sheetData>
    <row r="1" spans="1:24" ht="15.95" customHeight="1">
      <c r="A1" s="54" t="s">
        <v>84</v>
      </c>
      <c r="F1" s="510"/>
      <c r="G1" s="510"/>
      <c r="H1" s="510"/>
      <c r="I1" s="510"/>
      <c r="J1" s="510"/>
      <c r="K1" s="510"/>
      <c r="L1" s="510"/>
      <c r="M1" s="510"/>
      <c r="N1" s="510"/>
      <c r="O1" s="498" t="s">
        <v>151</v>
      </c>
      <c r="P1" s="498"/>
      <c r="Q1" s="498"/>
      <c r="R1" s="498"/>
      <c r="S1" s="498"/>
      <c r="T1" s="280"/>
      <c r="U1" s="120"/>
      <c r="V1" s="280"/>
      <c r="W1" s="9"/>
      <c r="X1" s="116"/>
    </row>
    <row r="2" spans="1:24" ht="15.95" customHeight="1" thickBot="1">
      <c r="C2" s="242"/>
      <c r="F2" s="510"/>
      <c r="G2" s="510"/>
      <c r="H2" s="510"/>
      <c r="I2" s="510"/>
      <c r="J2" s="510"/>
      <c r="K2" s="510"/>
      <c r="L2" s="510"/>
      <c r="M2" s="510"/>
      <c r="N2" s="510"/>
      <c r="O2" s="461"/>
      <c r="P2" s="461"/>
      <c r="Q2" s="461"/>
      <c r="R2" s="461"/>
      <c r="S2" s="461"/>
      <c r="T2" s="115"/>
      <c r="U2" s="121"/>
      <c r="V2" s="115"/>
      <c r="W2" s="9"/>
      <c r="X2" s="116"/>
    </row>
    <row r="3" spans="1:24" ht="21.95" customHeight="1" thickBot="1">
      <c r="A3" s="3" t="s">
        <v>9</v>
      </c>
      <c r="D3" s="640" t="s">
        <v>110</v>
      </c>
      <c r="E3" s="640"/>
      <c r="F3" s="640"/>
      <c r="G3" s="640"/>
      <c r="H3" s="640"/>
      <c r="I3" s="640"/>
      <c r="J3" s="640"/>
      <c r="K3" s="640"/>
      <c r="L3" s="1"/>
      <c r="M3" s="298" t="s">
        <v>119</v>
      </c>
      <c r="N3" s="643"/>
      <c r="O3" s="644"/>
      <c r="P3" s="168" t="s">
        <v>14</v>
      </c>
      <c r="Q3" s="644"/>
      <c r="R3" s="644"/>
      <c r="S3" s="55" t="s">
        <v>15</v>
      </c>
      <c r="T3" s="237"/>
      <c r="U3" s="122"/>
      <c r="V3" s="237"/>
      <c r="W3" s="169"/>
      <c r="X3" s="116"/>
    </row>
    <row r="4" spans="1:24" ht="6.75" customHeight="1" thickBot="1">
      <c r="A4" s="3"/>
      <c r="F4" s="4"/>
      <c r="G4" s="4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123"/>
      <c r="V4" s="4"/>
      <c r="W4" s="4"/>
    </row>
    <row r="5" spans="1:24" ht="14.25" customHeight="1">
      <c r="A5" s="660" t="s">
        <v>20</v>
      </c>
      <c r="B5" s="661"/>
      <c r="C5" s="664"/>
      <c r="D5" s="665"/>
      <c r="E5" s="665"/>
      <c r="F5" s="665"/>
      <c r="G5" s="665"/>
      <c r="H5" s="300"/>
      <c r="I5" s="301"/>
      <c r="J5" s="664" t="s">
        <v>21</v>
      </c>
      <c r="K5" s="665"/>
      <c r="L5" s="668"/>
      <c r="M5" s="664"/>
      <c r="N5" s="665"/>
      <c r="O5" s="665"/>
      <c r="P5" s="665"/>
      <c r="Q5" s="665"/>
      <c r="R5" s="665"/>
      <c r="S5" s="670"/>
      <c r="T5" s="281"/>
      <c r="U5" s="178"/>
      <c r="V5" s="281"/>
      <c r="W5" s="179"/>
    </row>
    <row r="6" spans="1:24" ht="14.25" customHeight="1" thickBot="1">
      <c r="A6" s="662"/>
      <c r="B6" s="663"/>
      <c r="C6" s="666"/>
      <c r="D6" s="667"/>
      <c r="E6" s="667"/>
      <c r="F6" s="667"/>
      <c r="G6" s="667"/>
      <c r="H6" s="300"/>
      <c r="I6" s="302"/>
      <c r="J6" s="666"/>
      <c r="K6" s="667"/>
      <c r="L6" s="669"/>
      <c r="M6" s="666"/>
      <c r="N6" s="667"/>
      <c r="O6" s="667"/>
      <c r="P6" s="667"/>
      <c r="Q6" s="667"/>
      <c r="R6" s="667"/>
      <c r="S6" s="671"/>
      <c r="T6" s="282"/>
      <c r="U6" s="180"/>
      <c r="V6" s="282"/>
      <c r="W6" s="179"/>
    </row>
    <row r="7" spans="1:24" ht="14.25" customHeight="1">
      <c r="A7" s="660" t="s">
        <v>13</v>
      </c>
      <c r="B7" s="661"/>
      <c r="C7" s="672"/>
      <c r="D7" s="673"/>
      <c r="E7" s="676" t="s">
        <v>14</v>
      </c>
      <c r="F7" s="677"/>
      <c r="G7" s="677" t="s">
        <v>15</v>
      </c>
      <c r="H7" s="679"/>
      <c r="I7" s="303"/>
      <c r="J7" s="304" t="s">
        <v>97</v>
      </c>
      <c r="K7" s="304"/>
      <c r="L7" s="304"/>
      <c r="M7" s="304"/>
      <c r="N7" s="304"/>
      <c r="O7" s="304"/>
      <c r="P7" s="304"/>
      <c r="Q7" s="304"/>
      <c r="R7" s="304"/>
      <c r="S7" s="305"/>
      <c r="T7" s="94"/>
      <c r="U7" s="124"/>
      <c r="V7" s="94"/>
      <c r="W7" s="93"/>
      <c r="X7" s="91"/>
    </row>
    <row r="8" spans="1:24" ht="14.25" customHeight="1">
      <c r="A8" s="647"/>
      <c r="B8" s="648"/>
      <c r="C8" s="674"/>
      <c r="D8" s="675"/>
      <c r="E8" s="651"/>
      <c r="F8" s="678"/>
      <c r="G8" s="678"/>
      <c r="H8" s="679"/>
      <c r="I8" s="306"/>
      <c r="J8" s="307" t="s">
        <v>98</v>
      </c>
      <c r="K8" s="307"/>
      <c r="L8" s="307"/>
      <c r="M8" s="307"/>
      <c r="N8" s="308"/>
      <c r="O8" s="309"/>
      <c r="P8" s="309"/>
      <c r="Q8" s="309"/>
      <c r="R8" s="309"/>
      <c r="S8" s="310"/>
      <c r="T8" s="95"/>
      <c r="U8" s="125"/>
      <c r="V8" s="95"/>
      <c r="W8" s="93"/>
      <c r="X8" s="91"/>
    </row>
    <row r="9" spans="1:24" ht="14.25" customHeight="1">
      <c r="A9" s="645" t="s">
        <v>16</v>
      </c>
      <c r="B9" s="646"/>
      <c r="C9" s="311" t="s">
        <v>17</v>
      </c>
      <c r="D9" s="312"/>
      <c r="E9" s="312"/>
      <c r="F9" s="312"/>
      <c r="G9" s="312"/>
      <c r="H9" s="312"/>
      <c r="I9" s="313"/>
      <c r="J9" s="312" t="s">
        <v>18</v>
      </c>
      <c r="K9" s="312"/>
      <c r="L9" s="312"/>
      <c r="M9" s="312"/>
      <c r="N9" s="314" t="s">
        <v>36</v>
      </c>
      <c r="O9" s="649"/>
      <c r="P9" s="649"/>
      <c r="Q9" s="649"/>
      <c r="R9" s="649"/>
      <c r="S9" s="315" t="s">
        <v>117</v>
      </c>
      <c r="T9" s="182"/>
      <c r="U9" s="183"/>
      <c r="V9" s="182"/>
    </row>
    <row r="10" spans="1:24" ht="14.25" customHeight="1">
      <c r="A10" s="647"/>
      <c r="B10" s="648"/>
      <c r="C10" s="650" t="s">
        <v>30</v>
      </c>
      <c r="D10" s="651"/>
      <c r="E10" s="651"/>
      <c r="F10" s="651"/>
      <c r="G10" s="316"/>
      <c r="H10" s="312"/>
      <c r="I10" s="306"/>
      <c r="J10" s="651" t="s">
        <v>113</v>
      </c>
      <c r="K10" s="651"/>
      <c r="L10" s="651"/>
      <c r="M10" s="312"/>
      <c r="N10" s="317"/>
      <c r="O10" s="306"/>
      <c r="P10" s="312"/>
      <c r="Q10" s="312"/>
      <c r="R10" s="312"/>
      <c r="S10" s="318"/>
      <c r="T10" s="9"/>
      <c r="U10" s="185"/>
      <c r="V10" s="9"/>
    </row>
    <row r="11" spans="1:24" ht="18" customHeight="1" thickBot="1">
      <c r="A11" s="652" t="s">
        <v>19</v>
      </c>
      <c r="B11" s="653"/>
      <c r="C11" s="654"/>
      <c r="D11" s="655"/>
      <c r="E11" s="655"/>
      <c r="F11" s="655"/>
      <c r="G11" s="319" t="s">
        <v>122</v>
      </c>
      <c r="H11" s="320"/>
      <c r="I11" s="321"/>
      <c r="J11" s="656" t="s">
        <v>83</v>
      </c>
      <c r="K11" s="657"/>
      <c r="L11" s="658"/>
      <c r="M11" s="659"/>
      <c r="N11" s="659"/>
      <c r="O11" s="659"/>
      <c r="P11" s="659"/>
      <c r="Q11" s="659"/>
      <c r="R11" s="659"/>
      <c r="S11" s="653"/>
      <c r="T11" s="186"/>
      <c r="U11" s="187"/>
      <c r="V11" s="186"/>
      <c r="W11" s="188"/>
    </row>
    <row r="12" spans="1:24" ht="8.25" customHeight="1" thickBot="1">
      <c r="A12" s="322"/>
      <c r="B12" s="312"/>
      <c r="C12" s="312"/>
      <c r="D12" s="312"/>
      <c r="E12" s="312"/>
      <c r="F12" s="316"/>
      <c r="G12" s="316"/>
      <c r="H12" s="323"/>
      <c r="I12" s="323"/>
      <c r="J12" s="323"/>
      <c r="K12" s="323"/>
      <c r="L12" s="323"/>
      <c r="M12" s="316"/>
      <c r="N12" s="316"/>
      <c r="O12" s="316"/>
      <c r="P12" s="316"/>
      <c r="Q12" s="316"/>
      <c r="R12" s="316"/>
      <c r="S12" s="316"/>
      <c r="T12" s="4"/>
      <c r="U12" s="123"/>
      <c r="V12" s="4"/>
      <c r="W12" s="4"/>
    </row>
    <row r="13" spans="1:24" ht="26.25" customHeight="1" thickBot="1">
      <c r="A13" s="422" t="s">
        <v>22</v>
      </c>
      <c r="B13" s="324" t="s">
        <v>0</v>
      </c>
      <c r="C13" s="324" t="s">
        <v>1</v>
      </c>
      <c r="D13" s="324" t="s">
        <v>8</v>
      </c>
      <c r="E13" s="325" t="s">
        <v>87</v>
      </c>
      <c r="F13" s="692" t="s">
        <v>2</v>
      </c>
      <c r="G13" s="693"/>
      <c r="H13" s="326" t="s">
        <v>85</v>
      </c>
      <c r="I13" s="327"/>
      <c r="J13" s="328" t="s">
        <v>12</v>
      </c>
      <c r="K13" s="692" t="s">
        <v>0</v>
      </c>
      <c r="L13" s="694"/>
      <c r="M13" s="324" t="s">
        <v>1</v>
      </c>
      <c r="N13" s="329" t="s">
        <v>8</v>
      </c>
      <c r="O13" s="325" t="s">
        <v>87</v>
      </c>
      <c r="P13" s="692" t="s">
        <v>2</v>
      </c>
      <c r="Q13" s="695"/>
      <c r="R13" s="695"/>
      <c r="S13" s="693"/>
      <c r="T13" s="283"/>
      <c r="U13" s="126"/>
      <c r="V13" s="283"/>
      <c r="W13" s="283" t="s">
        <v>86</v>
      </c>
    </row>
    <row r="14" spans="1:24" ht="17.100000000000001" customHeight="1">
      <c r="A14" s="330">
        <v>1</v>
      </c>
      <c r="B14" s="331" t="s">
        <v>101</v>
      </c>
      <c r="C14" s="332">
        <v>1217</v>
      </c>
      <c r="D14" s="332">
        <v>50</v>
      </c>
      <c r="E14" s="333">
        <v>14.6</v>
      </c>
      <c r="F14" s="696"/>
      <c r="G14" s="697"/>
      <c r="H14" s="334">
        <f>E14*F14</f>
        <v>0</v>
      </c>
      <c r="I14" s="335"/>
      <c r="J14" s="336">
        <v>161</v>
      </c>
      <c r="K14" s="698" t="s">
        <v>100</v>
      </c>
      <c r="L14" s="699"/>
      <c r="M14" s="337"/>
      <c r="N14" s="338">
        <v>20</v>
      </c>
      <c r="O14" s="339">
        <v>0.79</v>
      </c>
      <c r="P14" s="700"/>
      <c r="Q14" s="701"/>
      <c r="R14" s="701"/>
      <c r="S14" s="702"/>
      <c r="T14" s="189"/>
      <c r="U14" s="190"/>
      <c r="V14" s="189"/>
      <c r="W14" s="96">
        <f>IF(P14="不要",0,O14*P14)</f>
        <v>0</v>
      </c>
    </row>
    <row r="15" spans="1:24" ht="17.100000000000001" customHeight="1">
      <c r="A15" s="340">
        <v>2</v>
      </c>
      <c r="B15" s="341" t="s">
        <v>101</v>
      </c>
      <c r="C15" s="342">
        <v>917</v>
      </c>
      <c r="D15" s="342">
        <v>50</v>
      </c>
      <c r="E15" s="20">
        <v>13.7</v>
      </c>
      <c r="F15" s="680"/>
      <c r="G15" s="681"/>
      <c r="H15" s="343">
        <f>E15*F15</f>
        <v>0</v>
      </c>
      <c r="I15" s="335"/>
      <c r="J15" s="66">
        <v>160</v>
      </c>
      <c r="K15" s="457" t="s">
        <v>65</v>
      </c>
      <c r="L15" s="458"/>
      <c r="M15" s="75"/>
      <c r="N15" s="51">
        <v>30</v>
      </c>
      <c r="O15" s="18">
        <v>0.6</v>
      </c>
      <c r="P15" s="682"/>
      <c r="Q15" s="683"/>
      <c r="R15" s="683"/>
      <c r="S15" s="684"/>
      <c r="T15" s="297"/>
      <c r="U15" s="192"/>
      <c r="V15" s="297"/>
      <c r="W15" s="97">
        <f t="shared" ref="W15:W44" si="0">IF(P15="不要",0,O15*P15)</f>
        <v>0</v>
      </c>
    </row>
    <row r="16" spans="1:24" ht="17.100000000000001" customHeight="1">
      <c r="A16" s="344">
        <v>3</v>
      </c>
      <c r="B16" s="345" t="s">
        <v>101</v>
      </c>
      <c r="C16" s="51">
        <v>617</v>
      </c>
      <c r="D16" s="51">
        <v>50</v>
      </c>
      <c r="E16" s="18">
        <v>11.3</v>
      </c>
      <c r="F16" s="685"/>
      <c r="G16" s="686"/>
      <c r="H16" s="346">
        <f t="shared" ref="H16:H20" si="1">E16*F16</f>
        <v>0</v>
      </c>
      <c r="I16" s="335"/>
      <c r="J16" s="330">
        <v>151</v>
      </c>
      <c r="K16" s="687" t="s">
        <v>81</v>
      </c>
      <c r="L16" s="688"/>
      <c r="M16" s="347"/>
      <c r="N16" s="332">
        <v>30</v>
      </c>
      <c r="O16" s="333">
        <v>0.8</v>
      </c>
      <c r="P16" s="689"/>
      <c r="Q16" s="690"/>
      <c r="R16" s="690"/>
      <c r="S16" s="691"/>
      <c r="T16" s="117"/>
      <c r="U16" s="117"/>
      <c r="V16" s="117"/>
      <c r="W16" s="98">
        <f t="shared" si="0"/>
        <v>0</v>
      </c>
    </row>
    <row r="17" spans="1:23" ht="17.100000000000001" customHeight="1">
      <c r="A17" s="344">
        <v>64</v>
      </c>
      <c r="B17" s="348" t="s">
        <v>47</v>
      </c>
      <c r="C17" s="349"/>
      <c r="D17" s="349"/>
      <c r="E17" s="350">
        <v>0.6</v>
      </c>
      <c r="F17" s="612"/>
      <c r="G17" s="613"/>
      <c r="H17" s="351">
        <f t="shared" si="1"/>
        <v>0</v>
      </c>
      <c r="I17" s="335"/>
      <c r="J17" s="344">
        <v>152</v>
      </c>
      <c r="K17" s="713" t="s">
        <v>82</v>
      </c>
      <c r="L17" s="714"/>
      <c r="M17" s="75"/>
      <c r="N17" s="51">
        <v>30</v>
      </c>
      <c r="O17" s="18">
        <v>0.8</v>
      </c>
      <c r="P17" s="682"/>
      <c r="Q17" s="683"/>
      <c r="R17" s="683"/>
      <c r="S17" s="715"/>
      <c r="T17" s="296"/>
      <c r="U17" s="194"/>
      <c r="V17" s="296"/>
      <c r="W17" s="99">
        <f t="shared" si="0"/>
        <v>0</v>
      </c>
    </row>
    <row r="18" spans="1:23" ht="17.100000000000001" customHeight="1">
      <c r="A18" s="352">
        <v>6</v>
      </c>
      <c r="B18" s="353" t="s">
        <v>102</v>
      </c>
      <c r="C18" s="50">
        <v>1805</v>
      </c>
      <c r="D18" s="50" t="s">
        <v>43</v>
      </c>
      <c r="E18" s="38">
        <v>15.2</v>
      </c>
      <c r="F18" s="716"/>
      <c r="G18" s="717"/>
      <c r="H18" s="334">
        <f t="shared" si="1"/>
        <v>0</v>
      </c>
      <c r="I18" s="335"/>
      <c r="J18" s="718" t="s">
        <v>123</v>
      </c>
      <c r="K18" s="719"/>
      <c r="L18" s="719"/>
      <c r="M18" s="719"/>
      <c r="N18" s="719"/>
      <c r="O18" s="719"/>
      <c r="P18" s="720" t="s">
        <v>129</v>
      </c>
      <c r="Q18" s="719"/>
      <c r="R18" s="719"/>
      <c r="S18" s="354"/>
      <c r="T18" s="424"/>
      <c r="U18" s="196"/>
      <c r="V18" s="424"/>
      <c r="W18" s="99"/>
    </row>
    <row r="19" spans="1:23" ht="17.100000000000001" customHeight="1">
      <c r="A19" s="340">
        <v>7</v>
      </c>
      <c r="B19" s="341" t="s">
        <v>103</v>
      </c>
      <c r="C19" s="342">
        <v>1802</v>
      </c>
      <c r="D19" s="342" t="s">
        <v>43</v>
      </c>
      <c r="E19" s="20">
        <v>8.4</v>
      </c>
      <c r="F19" s="680"/>
      <c r="G19" s="681"/>
      <c r="H19" s="343">
        <f t="shared" si="1"/>
        <v>0</v>
      </c>
      <c r="I19" s="335"/>
      <c r="J19" s="352">
        <v>220</v>
      </c>
      <c r="K19" s="703" t="s">
        <v>124</v>
      </c>
      <c r="L19" s="704"/>
      <c r="M19" s="50" t="s">
        <v>34</v>
      </c>
      <c r="N19" s="50">
        <v>20</v>
      </c>
      <c r="O19" s="38">
        <v>3.7</v>
      </c>
      <c r="P19" s="277"/>
      <c r="Q19" s="705"/>
      <c r="R19" s="706"/>
      <c r="S19" s="707"/>
      <c r="T19" s="424"/>
      <c r="U19" s="196"/>
      <c r="V19" s="424"/>
      <c r="W19" s="99">
        <f>IF(P19="不要",0,O19*Q19)</f>
        <v>0</v>
      </c>
    </row>
    <row r="20" spans="1:23" ht="17.100000000000001" customHeight="1">
      <c r="A20" s="340">
        <v>8</v>
      </c>
      <c r="B20" s="341" t="s">
        <v>104</v>
      </c>
      <c r="C20" s="342">
        <v>1812</v>
      </c>
      <c r="D20" s="342">
        <v>50</v>
      </c>
      <c r="E20" s="355">
        <v>3.92</v>
      </c>
      <c r="F20" s="680"/>
      <c r="G20" s="681"/>
      <c r="H20" s="346">
        <f t="shared" si="1"/>
        <v>0</v>
      </c>
      <c r="I20" s="335"/>
      <c r="J20" s="340">
        <v>221</v>
      </c>
      <c r="K20" s="708" t="s">
        <v>125</v>
      </c>
      <c r="L20" s="709"/>
      <c r="M20" s="342" t="s">
        <v>32</v>
      </c>
      <c r="N20" s="342">
        <v>20</v>
      </c>
      <c r="O20" s="20">
        <v>4.5999999999999996</v>
      </c>
      <c r="P20" s="287"/>
      <c r="Q20" s="710"/>
      <c r="R20" s="711"/>
      <c r="S20" s="712"/>
      <c r="T20" s="296"/>
      <c r="U20" s="194"/>
      <c r="V20" s="296"/>
      <c r="W20" s="99">
        <f>IF(P20="不要",0,O20*Q20)</f>
        <v>0</v>
      </c>
    </row>
    <row r="21" spans="1:23" ht="17.100000000000001" customHeight="1">
      <c r="A21" s="340">
        <v>135</v>
      </c>
      <c r="B21" s="356" t="s">
        <v>105</v>
      </c>
      <c r="C21" s="342">
        <v>1800</v>
      </c>
      <c r="D21" s="342">
        <v>50</v>
      </c>
      <c r="E21" s="357">
        <v>1.8</v>
      </c>
      <c r="F21" s="680"/>
      <c r="G21" s="681"/>
      <c r="H21" s="334">
        <f>E23*F23</f>
        <v>0</v>
      </c>
      <c r="I21" s="335"/>
      <c r="J21" s="340">
        <v>222</v>
      </c>
      <c r="K21" s="708" t="s">
        <v>126</v>
      </c>
      <c r="L21" s="709"/>
      <c r="M21" s="342" t="s">
        <v>33</v>
      </c>
      <c r="N21" s="342">
        <v>20</v>
      </c>
      <c r="O21" s="20">
        <v>5.9</v>
      </c>
      <c r="P21" s="276"/>
      <c r="Q21" s="722"/>
      <c r="R21" s="683"/>
      <c r="S21" s="715"/>
      <c r="T21" s="199"/>
      <c r="U21" s="200"/>
      <c r="V21" s="199"/>
      <c r="W21" s="100">
        <f>IF(P21="不要",0,O21*Q21)</f>
        <v>0</v>
      </c>
    </row>
    <row r="22" spans="1:23" ht="17.100000000000001" customHeight="1">
      <c r="A22" s="344">
        <v>128</v>
      </c>
      <c r="B22" s="358" t="s">
        <v>106</v>
      </c>
      <c r="C22" s="51">
        <v>1800</v>
      </c>
      <c r="D22" s="359"/>
      <c r="E22" s="360">
        <v>13</v>
      </c>
      <c r="F22" s="723"/>
      <c r="G22" s="724"/>
      <c r="H22" s="343">
        <f>E24*F24</f>
        <v>0</v>
      </c>
      <c r="I22" s="335"/>
      <c r="J22" s="361">
        <v>223</v>
      </c>
      <c r="K22" s="725" t="s">
        <v>127</v>
      </c>
      <c r="L22" s="726"/>
      <c r="M22" s="727" t="s">
        <v>128</v>
      </c>
      <c r="N22" s="728"/>
      <c r="O22" s="350">
        <v>0.6</v>
      </c>
      <c r="P22" s="518">
        <f ca="1">SUMIF(P19:S21,"付",Q19:S21)</f>
        <v>0</v>
      </c>
      <c r="Q22" s="519"/>
      <c r="R22" s="520"/>
      <c r="S22" s="521"/>
      <c r="T22" s="296"/>
      <c r="U22" s="194"/>
      <c r="V22" s="296"/>
      <c r="W22" s="99">
        <f t="shared" ca="1" si="0"/>
        <v>0</v>
      </c>
    </row>
    <row r="23" spans="1:23" ht="17.100000000000001" customHeight="1">
      <c r="A23" s="352">
        <v>9</v>
      </c>
      <c r="B23" s="353" t="s">
        <v>102</v>
      </c>
      <c r="C23" s="50">
        <v>1505</v>
      </c>
      <c r="D23" s="50" t="s">
        <v>43</v>
      </c>
      <c r="E23" s="38">
        <v>13.6</v>
      </c>
      <c r="F23" s="716"/>
      <c r="G23" s="717"/>
      <c r="H23" s="346">
        <f>E25*F25</f>
        <v>0</v>
      </c>
      <c r="I23" s="335"/>
      <c r="J23" s="65">
        <v>231</v>
      </c>
      <c r="K23" s="468" t="s">
        <v>79</v>
      </c>
      <c r="L23" s="469"/>
      <c r="M23" s="362"/>
      <c r="N23" s="362"/>
      <c r="O23" s="333">
        <v>4.5</v>
      </c>
      <c r="P23" s="721"/>
      <c r="Q23" s="706"/>
      <c r="R23" s="706"/>
      <c r="S23" s="707"/>
      <c r="T23" s="297"/>
      <c r="U23" s="192"/>
      <c r="V23" s="297"/>
      <c r="W23" s="97">
        <f t="shared" si="0"/>
        <v>0</v>
      </c>
    </row>
    <row r="24" spans="1:23" ht="17.100000000000001" customHeight="1">
      <c r="A24" s="340">
        <v>10</v>
      </c>
      <c r="B24" s="341" t="s">
        <v>103</v>
      </c>
      <c r="C24" s="342">
        <v>1502</v>
      </c>
      <c r="D24" s="342" t="s">
        <v>43</v>
      </c>
      <c r="E24" s="20">
        <v>7.5</v>
      </c>
      <c r="F24" s="680"/>
      <c r="G24" s="681"/>
      <c r="H24" s="363">
        <f>E28*F28</f>
        <v>0</v>
      </c>
      <c r="I24" s="335"/>
      <c r="J24" s="352">
        <v>18</v>
      </c>
      <c r="K24" s="703" t="s">
        <v>139</v>
      </c>
      <c r="L24" s="704"/>
      <c r="M24" s="362"/>
      <c r="N24" s="362"/>
      <c r="O24" s="38">
        <v>3.3</v>
      </c>
      <c r="P24" s="721"/>
      <c r="Q24" s="706"/>
      <c r="R24" s="706"/>
      <c r="S24" s="707"/>
      <c r="T24" s="296"/>
      <c r="U24" s="194"/>
      <c r="V24" s="296"/>
      <c r="W24" s="99">
        <f t="shared" si="0"/>
        <v>0</v>
      </c>
    </row>
    <row r="25" spans="1:23" ht="17.100000000000001" customHeight="1">
      <c r="A25" s="340">
        <v>11</v>
      </c>
      <c r="B25" s="341" t="s">
        <v>104</v>
      </c>
      <c r="C25" s="342">
        <v>1512</v>
      </c>
      <c r="D25" s="342">
        <v>50</v>
      </c>
      <c r="E25" s="355">
        <v>3.5</v>
      </c>
      <c r="F25" s="680"/>
      <c r="G25" s="681"/>
      <c r="H25" s="343">
        <f>E29*F29</f>
        <v>0</v>
      </c>
      <c r="I25" s="335"/>
      <c r="J25" s="66">
        <v>102</v>
      </c>
      <c r="K25" s="732" t="s">
        <v>146</v>
      </c>
      <c r="L25" s="458"/>
      <c r="M25" s="364"/>
      <c r="N25" s="364"/>
      <c r="O25" s="18">
        <v>4.5999999999999996</v>
      </c>
      <c r="P25" s="682"/>
      <c r="Q25" s="683"/>
      <c r="R25" s="683"/>
      <c r="S25" s="684"/>
      <c r="T25" s="297"/>
      <c r="U25" s="192"/>
      <c r="V25" s="297"/>
      <c r="W25" s="97">
        <f t="shared" si="0"/>
        <v>0</v>
      </c>
    </row>
    <row r="26" spans="1:23" ht="17.100000000000001" customHeight="1">
      <c r="A26" s="340">
        <v>136</v>
      </c>
      <c r="B26" s="356" t="s">
        <v>105</v>
      </c>
      <c r="C26" s="342">
        <v>1500</v>
      </c>
      <c r="D26" s="342">
        <v>50</v>
      </c>
      <c r="E26" s="357">
        <v>1.5</v>
      </c>
      <c r="F26" s="680"/>
      <c r="G26" s="681"/>
      <c r="H26" s="346">
        <f>E30*F30</f>
        <v>0</v>
      </c>
      <c r="I26" s="335"/>
      <c r="J26" s="365">
        <v>551</v>
      </c>
      <c r="K26" s="468" t="s">
        <v>25</v>
      </c>
      <c r="L26" s="469"/>
      <c r="M26" s="50" t="s">
        <v>6</v>
      </c>
      <c r="N26" s="74"/>
      <c r="O26" s="38">
        <v>11.5</v>
      </c>
      <c r="P26" s="721"/>
      <c r="Q26" s="706"/>
      <c r="R26" s="706"/>
      <c r="S26" s="707"/>
      <c r="T26" s="292"/>
      <c r="U26" s="202"/>
      <c r="V26" s="292"/>
      <c r="W26" s="99">
        <f t="shared" si="0"/>
        <v>0</v>
      </c>
    </row>
    <row r="27" spans="1:23" ht="17.100000000000001" customHeight="1">
      <c r="A27" s="344">
        <v>129</v>
      </c>
      <c r="B27" s="358" t="s">
        <v>106</v>
      </c>
      <c r="C27" s="51">
        <v>1500</v>
      </c>
      <c r="D27" s="359"/>
      <c r="E27" s="360">
        <v>12.1</v>
      </c>
      <c r="F27" s="723"/>
      <c r="G27" s="724"/>
      <c r="H27" s="363">
        <f>E33*F33</f>
        <v>0</v>
      </c>
      <c r="I27" s="335"/>
      <c r="J27" s="66">
        <v>553</v>
      </c>
      <c r="K27" s="457" t="s">
        <v>24</v>
      </c>
      <c r="L27" s="458"/>
      <c r="M27" s="51" t="s">
        <v>7</v>
      </c>
      <c r="N27" s="75"/>
      <c r="O27" s="18">
        <v>16</v>
      </c>
      <c r="P27" s="682"/>
      <c r="Q27" s="683"/>
      <c r="R27" s="683"/>
      <c r="S27" s="715"/>
      <c r="T27" s="289"/>
      <c r="U27" s="204"/>
      <c r="V27" s="289"/>
      <c r="W27" s="97">
        <f t="shared" si="0"/>
        <v>0</v>
      </c>
    </row>
    <row r="28" spans="1:23" ht="17.100000000000001" customHeight="1">
      <c r="A28" s="352">
        <v>12</v>
      </c>
      <c r="B28" s="353" t="s">
        <v>102</v>
      </c>
      <c r="C28" s="50">
        <v>1205</v>
      </c>
      <c r="D28" s="50" t="s">
        <v>43</v>
      </c>
      <c r="E28" s="38">
        <v>11.3</v>
      </c>
      <c r="F28" s="716"/>
      <c r="G28" s="717"/>
      <c r="H28" s="343">
        <f>E34*F34</f>
        <v>0</v>
      </c>
      <c r="I28" s="335"/>
      <c r="J28" s="65">
        <v>500</v>
      </c>
      <c r="K28" s="729" t="s">
        <v>5</v>
      </c>
      <c r="L28" s="730"/>
      <c r="M28" s="332" t="s">
        <v>69</v>
      </c>
      <c r="N28" s="332">
        <v>20</v>
      </c>
      <c r="O28" s="366">
        <v>12</v>
      </c>
      <c r="P28" s="689"/>
      <c r="Q28" s="690"/>
      <c r="R28" s="690"/>
      <c r="S28" s="731"/>
      <c r="T28" s="292"/>
      <c r="U28" s="202"/>
      <c r="V28" s="292"/>
      <c r="W28" s="99">
        <f t="shared" si="0"/>
        <v>0</v>
      </c>
    </row>
    <row r="29" spans="1:23" ht="17.100000000000001" customHeight="1">
      <c r="A29" s="340">
        <v>13</v>
      </c>
      <c r="B29" s="341" t="s">
        <v>103</v>
      </c>
      <c r="C29" s="342">
        <v>1202</v>
      </c>
      <c r="D29" s="342" t="s">
        <v>43</v>
      </c>
      <c r="E29" s="20">
        <v>6.4</v>
      </c>
      <c r="F29" s="680"/>
      <c r="G29" s="681"/>
      <c r="H29" s="367">
        <f>E35*F35</f>
        <v>0</v>
      </c>
      <c r="I29" s="335"/>
      <c r="J29" s="66">
        <v>502</v>
      </c>
      <c r="K29" s="457" t="s">
        <v>26</v>
      </c>
      <c r="L29" s="458"/>
      <c r="M29" s="51" t="s">
        <v>58</v>
      </c>
      <c r="N29" s="368">
        <v>20</v>
      </c>
      <c r="O29" s="360">
        <v>6</v>
      </c>
      <c r="P29" s="683"/>
      <c r="Q29" s="683"/>
      <c r="R29" s="683"/>
      <c r="S29" s="684"/>
      <c r="T29" s="289"/>
      <c r="U29" s="204"/>
      <c r="V29" s="289"/>
      <c r="W29" s="97">
        <f t="shared" si="0"/>
        <v>0</v>
      </c>
    </row>
    <row r="30" spans="1:23" ht="17.100000000000001" customHeight="1">
      <c r="A30" s="340">
        <v>14</v>
      </c>
      <c r="B30" s="341" t="s">
        <v>23</v>
      </c>
      <c r="C30" s="342">
        <v>1212</v>
      </c>
      <c r="D30" s="342">
        <v>50</v>
      </c>
      <c r="E30" s="355">
        <v>3.14</v>
      </c>
      <c r="F30" s="680"/>
      <c r="G30" s="681"/>
      <c r="H30" s="334">
        <f>E21*F21</f>
        <v>0</v>
      </c>
      <c r="I30" s="335"/>
      <c r="J30" s="65">
        <v>510</v>
      </c>
      <c r="K30" s="468" t="s">
        <v>3</v>
      </c>
      <c r="L30" s="469"/>
      <c r="M30" s="332" t="s">
        <v>69</v>
      </c>
      <c r="N30" s="332">
        <v>20</v>
      </c>
      <c r="O30" s="333">
        <v>12</v>
      </c>
      <c r="P30" s="721"/>
      <c r="Q30" s="706"/>
      <c r="R30" s="706"/>
      <c r="S30" s="737"/>
      <c r="T30" s="197"/>
      <c r="U30" s="198"/>
      <c r="V30" s="197"/>
      <c r="W30" s="97">
        <f t="shared" si="0"/>
        <v>0</v>
      </c>
    </row>
    <row r="31" spans="1:23" ht="17.100000000000001" customHeight="1">
      <c r="A31" s="340">
        <v>137</v>
      </c>
      <c r="B31" s="356" t="s">
        <v>105</v>
      </c>
      <c r="C31" s="342">
        <v>1200</v>
      </c>
      <c r="D31" s="342">
        <v>50</v>
      </c>
      <c r="E31" s="357">
        <v>1.2</v>
      </c>
      <c r="F31" s="680"/>
      <c r="G31" s="681"/>
      <c r="H31" s="343">
        <f>E26*F26</f>
        <v>0</v>
      </c>
      <c r="I31" s="335"/>
      <c r="J31" s="275">
        <v>512</v>
      </c>
      <c r="K31" s="733" t="s">
        <v>27</v>
      </c>
      <c r="L31" s="734"/>
      <c r="M31" s="342" t="s">
        <v>58</v>
      </c>
      <c r="N31" s="342">
        <v>20</v>
      </c>
      <c r="O31" s="20">
        <v>6</v>
      </c>
      <c r="P31" s="735"/>
      <c r="Q31" s="711"/>
      <c r="R31" s="711"/>
      <c r="S31" s="736"/>
      <c r="T31" s="199"/>
      <c r="U31" s="200"/>
      <c r="V31" s="199"/>
      <c r="W31" s="100">
        <f t="shared" si="0"/>
        <v>0</v>
      </c>
    </row>
    <row r="32" spans="1:23" ht="17.100000000000001" customHeight="1">
      <c r="A32" s="344">
        <v>130</v>
      </c>
      <c r="B32" s="358" t="s">
        <v>106</v>
      </c>
      <c r="C32" s="51">
        <v>1200</v>
      </c>
      <c r="D32" s="359"/>
      <c r="E32" s="360">
        <v>11.2</v>
      </c>
      <c r="F32" s="723"/>
      <c r="G32" s="724"/>
      <c r="H32" s="343">
        <f>E31*F31</f>
        <v>0</v>
      </c>
      <c r="I32" s="335"/>
      <c r="J32" s="66">
        <v>514</v>
      </c>
      <c r="K32" s="732" t="s">
        <v>148</v>
      </c>
      <c r="L32" s="458"/>
      <c r="M32" s="51" t="s">
        <v>147</v>
      </c>
      <c r="N32" s="51"/>
      <c r="O32" s="18">
        <v>1.2</v>
      </c>
      <c r="P32" s="682"/>
      <c r="Q32" s="683"/>
      <c r="R32" s="683"/>
      <c r="S32" s="684"/>
      <c r="T32" s="423"/>
      <c r="U32" s="206"/>
      <c r="V32" s="423"/>
      <c r="W32" s="102">
        <f t="shared" si="0"/>
        <v>0</v>
      </c>
    </row>
    <row r="33" spans="1:23" ht="17.100000000000001" customHeight="1">
      <c r="A33" s="352">
        <v>15</v>
      </c>
      <c r="B33" s="353" t="s">
        <v>102</v>
      </c>
      <c r="C33" s="369" t="s">
        <v>44</v>
      </c>
      <c r="D33" s="50" t="s">
        <v>43</v>
      </c>
      <c r="E33" s="38">
        <v>9.1</v>
      </c>
      <c r="F33" s="716"/>
      <c r="G33" s="717"/>
      <c r="H33" s="346">
        <f>E36*F36</f>
        <v>0</v>
      </c>
      <c r="I33" s="335"/>
      <c r="J33" s="740" t="s">
        <v>91</v>
      </c>
      <c r="K33" s="741"/>
      <c r="L33" s="741"/>
      <c r="M33" s="741"/>
      <c r="N33" s="741"/>
      <c r="O33" s="741"/>
      <c r="P33" s="741"/>
      <c r="Q33" s="741"/>
      <c r="R33" s="741"/>
      <c r="S33" s="742"/>
      <c r="T33" s="289"/>
      <c r="U33" s="204"/>
      <c r="V33" s="289"/>
      <c r="W33" s="97">
        <f t="shared" si="0"/>
        <v>0</v>
      </c>
    </row>
    <row r="34" spans="1:23" ht="17.100000000000001" customHeight="1">
      <c r="A34" s="340">
        <v>16</v>
      </c>
      <c r="B34" s="341" t="s">
        <v>103</v>
      </c>
      <c r="C34" s="370" t="s">
        <v>45</v>
      </c>
      <c r="D34" s="342" t="s">
        <v>43</v>
      </c>
      <c r="E34" s="20">
        <v>5.3</v>
      </c>
      <c r="F34" s="680"/>
      <c r="G34" s="681"/>
      <c r="H34" s="343">
        <f>E22*F22</f>
        <v>0</v>
      </c>
      <c r="I34" s="335"/>
      <c r="J34" s="352">
        <v>254</v>
      </c>
      <c r="K34" s="743" t="s">
        <v>41</v>
      </c>
      <c r="L34" s="744"/>
      <c r="M34" s="371">
        <v>1800</v>
      </c>
      <c r="N34" s="371">
        <v>5</v>
      </c>
      <c r="O34" s="48">
        <v>4</v>
      </c>
      <c r="P34" s="721"/>
      <c r="Q34" s="706"/>
      <c r="R34" s="706"/>
      <c r="S34" s="737"/>
      <c r="T34" s="279"/>
      <c r="U34" s="127"/>
      <c r="V34" s="279"/>
      <c r="W34" s="112">
        <f t="shared" ref="W34" si="2">O34*P34</f>
        <v>0</v>
      </c>
    </row>
    <row r="35" spans="1:23" ht="17.100000000000001" customHeight="1">
      <c r="A35" s="340">
        <v>17</v>
      </c>
      <c r="B35" s="341" t="s">
        <v>104</v>
      </c>
      <c r="C35" s="370" t="s">
        <v>46</v>
      </c>
      <c r="D35" s="342">
        <v>50</v>
      </c>
      <c r="E35" s="20">
        <v>2.8</v>
      </c>
      <c r="F35" s="680"/>
      <c r="G35" s="681"/>
      <c r="H35" s="343">
        <f>E27*F27</f>
        <v>0</v>
      </c>
      <c r="I35" s="335"/>
      <c r="J35" s="340">
        <v>255</v>
      </c>
      <c r="K35" s="738" t="s">
        <v>41</v>
      </c>
      <c r="L35" s="739"/>
      <c r="M35" s="342">
        <v>1500</v>
      </c>
      <c r="N35" s="342">
        <v>5</v>
      </c>
      <c r="O35" s="20">
        <v>3.3</v>
      </c>
      <c r="P35" s="735"/>
      <c r="Q35" s="711"/>
      <c r="R35" s="711"/>
      <c r="S35" s="736"/>
      <c r="T35" s="293"/>
      <c r="U35" s="208"/>
      <c r="V35" s="293"/>
      <c r="W35" s="103">
        <f t="shared" si="0"/>
        <v>0</v>
      </c>
    </row>
    <row r="36" spans="1:23" ht="17.100000000000001" customHeight="1">
      <c r="A36" s="340">
        <v>138</v>
      </c>
      <c r="B36" s="356" t="s">
        <v>105</v>
      </c>
      <c r="C36" s="342">
        <v>900</v>
      </c>
      <c r="D36" s="342">
        <v>50</v>
      </c>
      <c r="E36" s="357">
        <v>0.9</v>
      </c>
      <c r="F36" s="680"/>
      <c r="G36" s="681"/>
      <c r="H36" s="372">
        <f>E32*F32</f>
        <v>0</v>
      </c>
      <c r="I36" s="335"/>
      <c r="J36" s="340">
        <v>256</v>
      </c>
      <c r="K36" s="738" t="s">
        <v>41</v>
      </c>
      <c r="L36" s="739"/>
      <c r="M36" s="342">
        <v>1200</v>
      </c>
      <c r="N36" s="342">
        <v>5</v>
      </c>
      <c r="O36" s="20">
        <v>2.6</v>
      </c>
      <c r="P36" s="735"/>
      <c r="Q36" s="711"/>
      <c r="R36" s="711"/>
      <c r="S36" s="736"/>
      <c r="T36" s="295"/>
      <c r="U36" s="210"/>
      <c r="V36" s="295"/>
      <c r="W36" s="104">
        <f t="shared" si="0"/>
        <v>0</v>
      </c>
    </row>
    <row r="37" spans="1:23" ht="17.100000000000001" customHeight="1">
      <c r="A37" s="344">
        <v>131</v>
      </c>
      <c r="B37" s="373" t="s">
        <v>106</v>
      </c>
      <c r="C37" s="51">
        <v>900</v>
      </c>
      <c r="D37" s="359"/>
      <c r="E37" s="360">
        <v>10.3</v>
      </c>
      <c r="F37" s="723"/>
      <c r="G37" s="724"/>
      <c r="H37" s="346">
        <f t="shared" ref="H37:H39" si="3">E37*F37</f>
        <v>0</v>
      </c>
      <c r="I37" s="335"/>
      <c r="J37" s="340">
        <v>257</v>
      </c>
      <c r="K37" s="738" t="s">
        <v>41</v>
      </c>
      <c r="L37" s="739"/>
      <c r="M37" s="342">
        <v>900</v>
      </c>
      <c r="N37" s="342">
        <v>5</v>
      </c>
      <c r="O37" s="20">
        <v>2</v>
      </c>
      <c r="P37" s="735"/>
      <c r="Q37" s="711"/>
      <c r="R37" s="711"/>
      <c r="S37" s="736"/>
      <c r="T37" s="295"/>
      <c r="U37" s="210"/>
      <c r="V37" s="295"/>
      <c r="W37" s="104">
        <f t="shared" si="0"/>
        <v>0</v>
      </c>
    </row>
    <row r="38" spans="1:23" ht="17.100000000000001" customHeight="1">
      <c r="A38" s="330">
        <v>28</v>
      </c>
      <c r="B38" s="331" t="s">
        <v>99</v>
      </c>
      <c r="C38" s="332" t="s">
        <v>35</v>
      </c>
      <c r="D38" s="332" t="s">
        <v>10</v>
      </c>
      <c r="E38" s="333">
        <v>13.5</v>
      </c>
      <c r="F38" s="716"/>
      <c r="G38" s="717"/>
      <c r="H38" s="334">
        <f t="shared" si="3"/>
        <v>0</v>
      </c>
      <c r="I38" s="335"/>
      <c r="J38" s="340">
        <v>258</v>
      </c>
      <c r="K38" s="738" t="s">
        <v>41</v>
      </c>
      <c r="L38" s="739"/>
      <c r="M38" s="342">
        <v>600</v>
      </c>
      <c r="N38" s="342">
        <v>5</v>
      </c>
      <c r="O38" s="20">
        <v>1.3</v>
      </c>
      <c r="P38" s="735"/>
      <c r="Q38" s="711"/>
      <c r="R38" s="711"/>
      <c r="S38" s="736"/>
      <c r="T38" s="295"/>
      <c r="U38" s="210"/>
      <c r="V38" s="295"/>
      <c r="W38" s="104">
        <f t="shared" si="0"/>
        <v>0</v>
      </c>
    </row>
    <row r="39" spans="1:23" ht="17.100000000000001" customHeight="1">
      <c r="A39" s="340">
        <v>21</v>
      </c>
      <c r="B39" s="374" t="s">
        <v>75</v>
      </c>
      <c r="C39" s="375"/>
      <c r="D39" s="342" t="s">
        <v>10</v>
      </c>
      <c r="E39" s="20">
        <v>14</v>
      </c>
      <c r="F39" s="680"/>
      <c r="G39" s="681"/>
      <c r="H39" s="346">
        <f t="shared" si="3"/>
        <v>0</v>
      </c>
      <c r="I39" s="335"/>
      <c r="J39" s="66">
        <v>182</v>
      </c>
      <c r="K39" s="457" t="s">
        <v>42</v>
      </c>
      <c r="L39" s="458"/>
      <c r="M39" s="75"/>
      <c r="N39" s="51">
        <v>50</v>
      </c>
      <c r="O39" s="18">
        <v>0.4</v>
      </c>
      <c r="P39" s="682"/>
      <c r="Q39" s="683"/>
      <c r="R39" s="683"/>
      <c r="S39" s="684"/>
      <c r="T39" s="295"/>
      <c r="U39" s="210"/>
      <c r="V39" s="295"/>
      <c r="W39" s="104">
        <f t="shared" si="0"/>
        <v>0</v>
      </c>
    </row>
    <row r="40" spans="1:23" ht="17.100000000000001" customHeight="1">
      <c r="A40" s="340">
        <v>118</v>
      </c>
      <c r="B40" s="341" t="s">
        <v>141</v>
      </c>
      <c r="C40" s="375"/>
      <c r="D40" s="375"/>
      <c r="E40" s="20">
        <v>3.8</v>
      </c>
      <c r="F40" s="745"/>
      <c r="G40" s="746"/>
      <c r="H40" s="334">
        <f t="shared" ref="H40:H41" si="4">E41*F41</f>
        <v>0</v>
      </c>
      <c r="I40" s="335"/>
      <c r="J40" s="361">
        <v>122</v>
      </c>
      <c r="K40" s="747" t="s">
        <v>74</v>
      </c>
      <c r="L40" s="748"/>
      <c r="M40" s="376" t="s">
        <v>71</v>
      </c>
      <c r="N40" s="349"/>
      <c r="O40" s="350">
        <v>20</v>
      </c>
      <c r="P40" s="749"/>
      <c r="Q40" s="520"/>
      <c r="R40" s="520"/>
      <c r="S40" s="750"/>
      <c r="T40" s="290"/>
      <c r="U40" s="212"/>
      <c r="V40" s="290"/>
      <c r="W40" s="105">
        <f t="shared" si="0"/>
        <v>0</v>
      </c>
    </row>
    <row r="41" spans="1:23" ht="17.100000000000001" customHeight="1">
      <c r="A41" s="66">
        <v>22</v>
      </c>
      <c r="B41" s="377" t="s">
        <v>80</v>
      </c>
      <c r="C41" s="364"/>
      <c r="D41" s="364"/>
      <c r="E41" s="18">
        <v>24</v>
      </c>
      <c r="F41" s="685"/>
      <c r="G41" s="686"/>
      <c r="H41" s="346">
        <f t="shared" si="4"/>
        <v>0</v>
      </c>
      <c r="I41" s="335"/>
      <c r="J41" s="330">
        <v>227</v>
      </c>
      <c r="K41" s="751" t="s">
        <v>92</v>
      </c>
      <c r="L41" s="469"/>
      <c r="M41" s="378" t="s">
        <v>72</v>
      </c>
      <c r="N41" s="379"/>
      <c r="O41" s="380">
        <v>2.7</v>
      </c>
      <c r="P41" s="721"/>
      <c r="Q41" s="706"/>
      <c r="R41" s="706"/>
      <c r="S41" s="737"/>
      <c r="T41" s="294"/>
      <c r="U41" s="214"/>
      <c r="V41" s="294"/>
      <c r="W41" s="106">
        <f t="shared" si="0"/>
        <v>0</v>
      </c>
    </row>
    <row r="42" spans="1:23" ht="17.100000000000001" customHeight="1">
      <c r="A42" s="381">
        <v>121</v>
      </c>
      <c r="B42" s="382" t="s">
        <v>37</v>
      </c>
      <c r="C42" s="376" t="s">
        <v>66</v>
      </c>
      <c r="D42" s="383">
        <v>50</v>
      </c>
      <c r="E42" s="350">
        <v>3.02</v>
      </c>
      <c r="F42" s="760"/>
      <c r="G42" s="761"/>
      <c r="H42" s="334">
        <f>E45*F45</f>
        <v>0</v>
      </c>
      <c r="I42" s="335"/>
      <c r="J42" s="384"/>
      <c r="K42" s="457" t="s">
        <v>31</v>
      </c>
      <c r="L42" s="458"/>
      <c r="M42" s="385" t="s">
        <v>73</v>
      </c>
      <c r="N42" s="386">
        <v>0</v>
      </c>
      <c r="O42" s="387">
        <v>3</v>
      </c>
      <c r="P42" s="682"/>
      <c r="Q42" s="683"/>
      <c r="R42" s="683"/>
      <c r="S42" s="684"/>
      <c r="T42" s="425"/>
      <c r="U42" s="216"/>
      <c r="V42" s="425"/>
      <c r="W42" s="107">
        <f t="shared" si="0"/>
        <v>0</v>
      </c>
    </row>
    <row r="43" spans="1:23" ht="17.100000000000001" customHeight="1">
      <c r="A43" s="365">
        <v>393</v>
      </c>
      <c r="B43" s="388" t="s">
        <v>108</v>
      </c>
      <c r="C43" s="50" t="s">
        <v>67</v>
      </c>
      <c r="D43" s="74"/>
      <c r="E43" s="38">
        <v>6.6</v>
      </c>
      <c r="F43" s="426"/>
      <c r="G43" s="427"/>
      <c r="H43" s="343">
        <f>E46*F46</f>
        <v>0</v>
      </c>
      <c r="I43" s="335"/>
      <c r="J43" s="365"/>
      <c r="K43" s="468" t="s">
        <v>38</v>
      </c>
      <c r="L43" s="469"/>
      <c r="M43" s="50" t="s">
        <v>39</v>
      </c>
      <c r="N43" s="74"/>
      <c r="O43" s="38">
        <v>74.8</v>
      </c>
      <c r="P43" s="291"/>
      <c r="Q43" s="428" t="s">
        <v>140</v>
      </c>
      <c r="R43" s="292"/>
      <c r="S43" s="429" t="s">
        <v>130</v>
      </c>
      <c r="T43" s="217"/>
      <c r="U43" s="218"/>
      <c r="V43" s="217"/>
      <c r="W43" s="108">
        <f t="shared" si="0"/>
        <v>0</v>
      </c>
    </row>
    <row r="44" spans="1:23" ht="17.100000000000001" customHeight="1">
      <c r="A44" s="66">
        <v>394</v>
      </c>
      <c r="B44" s="358" t="s">
        <v>109</v>
      </c>
      <c r="C44" s="51" t="s">
        <v>68</v>
      </c>
      <c r="D44" s="75"/>
      <c r="E44" s="18">
        <v>3.4</v>
      </c>
      <c r="F44" s="426"/>
      <c r="G44" s="427"/>
      <c r="H44" s="343">
        <f>E47*F47</f>
        <v>0</v>
      </c>
      <c r="I44" s="335"/>
      <c r="J44" s="389"/>
      <c r="K44" s="473" t="s">
        <v>38</v>
      </c>
      <c r="L44" s="474"/>
      <c r="M44" s="261" t="s">
        <v>40</v>
      </c>
      <c r="N44" s="262"/>
      <c r="O44" s="263">
        <v>85</v>
      </c>
      <c r="P44" s="430"/>
      <c r="Q44" s="431" t="s">
        <v>140</v>
      </c>
      <c r="R44" s="432"/>
      <c r="S44" s="433" t="s">
        <v>131</v>
      </c>
      <c r="T44" s="293"/>
      <c r="U44" s="208"/>
      <c r="V44" s="293"/>
      <c r="W44" s="103">
        <f t="shared" si="0"/>
        <v>0</v>
      </c>
    </row>
    <row r="45" spans="1:23" ht="17.100000000000001" customHeight="1">
      <c r="A45" s="352">
        <v>200</v>
      </c>
      <c r="B45" s="331" t="s">
        <v>133</v>
      </c>
      <c r="C45" s="332" t="s">
        <v>48</v>
      </c>
      <c r="D45" s="74"/>
      <c r="E45" s="333">
        <v>0.8</v>
      </c>
      <c r="F45" s="716"/>
      <c r="G45" s="717"/>
      <c r="H45" s="343">
        <f>E48*F48</f>
        <v>0</v>
      </c>
      <c r="I45" s="335"/>
      <c r="J45" s="66"/>
      <c r="K45" s="457" t="s">
        <v>38</v>
      </c>
      <c r="L45" s="458"/>
      <c r="M45" s="51"/>
      <c r="N45" s="75"/>
      <c r="O45" s="18"/>
      <c r="P45" s="288"/>
      <c r="Q45" s="434" t="s">
        <v>140</v>
      </c>
      <c r="R45" s="289"/>
      <c r="S45" s="435" t="s">
        <v>130</v>
      </c>
      <c r="T45" s="290"/>
      <c r="U45" s="212"/>
      <c r="V45" s="290"/>
      <c r="W45" s="105"/>
    </row>
    <row r="46" spans="1:23" ht="17.100000000000001" customHeight="1">
      <c r="A46" s="340">
        <v>201</v>
      </c>
      <c r="B46" s="341" t="s">
        <v>132</v>
      </c>
      <c r="C46" s="342" t="s">
        <v>49</v>
      </c>
      <c r="D46" s="375"/>
      <c r="E46" s="20">
        <v>0.9</v>
      </c>
      <c r="F46" s="680"/>
      <c r="G46" s="681"/>
      <c r="H46" s="343"/>
      <c r="I46" s="335"/>
      <c r="J46" s="752" t="s">
        <v>145</v>
      </c>
      <c r="K46" s="753"/>
      <c r="L46" s="753"/>
      <c r="M46" s="753"/>
      <c r="N46" s="753"/>
      <c r="O46" s="753"/>
      <c r="P46" s="754" t="s">
        <v>143</v>
      </c>
      <c r="Q46" s="755"/>
      <c r="R46" s="755"/>
      <c r="S46" s="756"/>
      <c r="T46" s="217"/>
      <c r="U46" s="218"/>
      <c r="V46" s="217"/>
      <c r="W46" s="108"/>
    </row>
    <row r="47" spans="1:23" ht="17.100000000000001" customHeight="1">
      <c r="A47" s="340">
        <v>202</v>
      </c>
      <c r="B47" s="341" t="s">
        <v>134</v>
      </c>
      <c r="C47" s="342" t="s">
        <v>50</v>
      </c>
      <c r="D47" s="375"/>
      <c r="E47" s="20">
        <v>1</v>
      </c>
      <c r="F47" s="680"/>
      <c r="G47" s="681"/>
      <c r="H47" s="343">
        <f t="shared" ref="H47:H60" si="5">E49*F49</f>
        <v>0</v>
      </c>
      <c r="I47" s="335"/>
      <c r="J47" s="390"/>
      <c r="K47" s="388" t="s">
        <v>95</v>
      </c>
      <c r="L47" s="391" t="s">
        <v>96</v>
      </c>
      <c r="M47" s="238"/>
      <c r="N47" s="743" t="s">
        <v>93</v>
      </c>
      <c r="O47" s="757"/>
      <c r="P47" s="758"/>
      <c r="Q47" s="759"/>
      <c r="R47" s="759"/>
      <c r="S47" s="436" t="s">
        <v>150</v>
      </c>
      <c r="T47" s="278"/>
      <c r="U47" s="128"/>
      <c r="V47" s="278"/>
      <c r="W47" s="113" t="str">
        <f>IF(M47=2,74*P47,IF(M47=3,128*P47,IF(M47=4,172*P47,"")))</f>
        <v/>
      </c>
    </row>
    <row r="48" spans="1:23" ht="17.100000000000001" customHeight="1" thickBot="1">
      <c r="A48" s="340">
        <v>203</v>
      </c>
      <c r="B48" s="341" t="s">
        <v>135</v>
      </c>
      <c r="C48" s="342" t="s">
        <v>51</v>
      </c>
      <c r="D48" s="375"/>
      <c r="E48" s="20">
        <v>1.1000000000000001</v>
      </c>
      <c r="F48" s="680"/>
      <c r="G48" s="681"/>
      <c r="H48" s="343">
        <f t="shared" si="5"/>
        <v>0</v>
      </c>
      <c r="I48" s="335"/>
      <c r="J48" s="390"/>
      <c r="K48" s="388" t="s">
        <v>4</v>
      </c>
      <c r="L48" s="391" t="s">
        <v>96</v>
      </c>
      <c r="M48" s="238"/>
      <c r="N48" s="743" t="s">
        <v>94</v>
      </c>
      <c r="O48" s="757"/>
      <c r="P48" s="492" t="s">
        <v>144</v>
      </c>
      <c r="Q48" s="493"/>
      <c r="R48" s="493"/>
      <c r="S48" s="494"/>
      <c r="T48" s="219"/>
      <c r="U48" s="220"/>
      <c r="V48" s="219"/>
      <c r="W48" s="109"/>
    </row>
    <row r="49" spans="1:23" ht="17.100000000000001" customHeight="1" thickTop="1">
      <c r="A49" s="340">
        <v>204</v>
      </c>
      <c r="B49" s="341" t="s">
        <v>136</v>
      </c>
      <c r="C49" s="342" t="s">
        <v>52</v>
      </c>
      <c r="D49" s="375"/>
      <c r="E49" s="20">
        <v>1.2</v>
      </c>
      <c r="F49" s="680"/>
      <c r="G49" s="681"/>
      <c r="H49" s="343">
        <f t="shared" si="5"/>
        <v>0</v>
      </c>
      <c r="I49" s="335"/>
      <c r="J49" s="392"/>
      <c r="K49" s="770"/>
      <c r="L49" s="771"/>
      <c r="M49" s="772"/>
      <c r="N49" s="773"/>
      <c r="O49" s="774"/>
      <c r="P49" s="775"/>
      <c r="Q49" s="776"/>
      <c r="R49" s="777"/>
      <c r="S49" s="778"/>
      <c r="T49" s="219"/>
      <c r="U49" s="220"/>
      <c r="V49" s="219"/>
      <c r="W49" s="109">
        <f t="shared" ref="W49:W59" si="6">IF(P49="不要",0,O49*P49)</f>
        <v>0</v>
      </c>
    </row>
    <row r="50" spans="1:23" ht="17.100000000000001" customHeight="1">
      <c r="A50" s="340">
        <v>205</v>
      </c>
      <c r="B50" s="341" t="s">
        <v>137</v>
      </c>
      <c r="C50" s="342" t="s">
        <v>53</v>
      </c>
      <c r="D50" s="375"/>
      <c r="E50" s="20">
        <v>1.5</v>
      </c>
      <c r="F50" s="680"/>
      <c r="G50" s="681"/>
      <c r="H50" s="346">
        <f t="shared" si="5"/>
        <v>0</v>
      </c>
      <c r="I50" s="335"/>
      <c r="J50" s="393"/>
      <c r="K50" s="762"/>
      <c r="L50" s="763"/>
      <c r="M50" s="764"/>
      <c r="N50" s="765"/>
      <c r="O50" s="766"/>
      <c r="P50" s="767"/>
      <c r="Q50" s="768"/>
      <c r="R50" s="711"/>
      <c r="S50" s="769"/>
      <c r="T50" s="425"/>
      <c r="U50" s="216"/>
      <c r="V50" s="425"/>
      <c r="W50" s="107">
        <f t="shared" si="6"/>
        <v>0</v>
      </c>
    </row>
    <row r="51" spans="1:23" ht="17.100000000000001" customHeight="1">
      <c r="A51" s="340">
        <v>206</v>
      </c>
      <c r="B51" s="341" t="s">
        <v>142</v>
      </c>
      <c r="C51" s="342" t="s">
        <v>54</v>
      </c>
      <c r="D51" s="375"/>
      <c r="E51" s="20">
        <v>1.7</v>
      </c>
      <c r="F51" s="680"/>
      <c r="G51" s="681"/>
      <c r="H51" s="363">
        <f t="shared" si="5"/>
        <v>0</v>
      </c>
      <c r="I51" s="335"/>
      <c r="J51" s="393"/>
      <c r="K51" s="762"/>
      <c r="L51" s="763"/>
      <c r="M51" s="764"/>
      <c r="N51" s="765"/>
      <c r="O51" s="766"/>
      <c r="P51" s="767"/>
      <c r="Q51" s="768"/>
      <c r="R51" s="711"/>
      <c r="S51" s="769"/>
      <c r="T51" s="295"/>
      <c r="U51" s="210"/>
      <c r="V51" s="295"/>
      <c r="W51" s="104">
        <f t="shared" si="6"/>
        <v>0</v>
      </c>
    </row>
    <row r="52" spans="1:23" ht="17.100000000000001" customHeight="1">
      <c r="A52" s="344">
        <v>207</v>
      </c>
      <c r="B52" s="345" t="s">
        <v>138</v>
      </c>
      <c r="C52" s="51" t="s">
        <v>55</v>
      </c>
      <c r="D52" s="75"/>
      <c r="E52" s="18">
        <v>2</v>
      </c>
      <c r="F52" s="685"/>
      <c r="G52" s="686"/>
      <c r="H52" s="343">
        <f t="shared" si="5"/>
        <v>0</v>
      </c>
      <c r="I52" s="335"/>
      <c r="J52" s="393"/>
      <c r="K52" s="762"/>
      <c r="L52" s="763"/>
      <c r="M52" s="764"/>
      <c r="N52" s="765"/>
      <c r="O52" s="766"/>
      <c r="P52" s="767"/>
      <c r="Q52" s="768"/>
      <c r="R52" s="711"/>
      <c r="S52" s="769"/>
      <c r="T52" s="295"/>
      <c r="U52" s="210"/>
      <c r="V52" s="295"/>
      <c r="W52" s="104">
        <f t="shared" si="6"/>
        <v>0</v>
      </c>
    </row>
    <row r="53" spans="1:23" ht="17.100000000000001" customHeight="1">
      <c r="A53" s="365">
        <v>411</v>
      </c>
      <c r="B53" s="394" t="s">
        <v>107</v>
      </c>
      <c r="C53" s="50" t="s">
        <v>56</v>
      </c>
      <c r="D53" s="50">
        <v>50</v>
      </c>
      <c r="E53" s="38">
        <v>1.37</v>
      </c>
      <c r="F53" s="716"/>
      <c r="G53" s="717"/>
      <c r="H53" s="343">
        <f t="shared" si="5"/>
        <v>0</v>
      </c>
      <c r="I53" s="335"/>
      <c r="J53" s="393"/>
      <c r="K53" s="762"/>
      <c r="L53" s="763"/>
      <c r="M53" s="764"/>
      <c r="N53" s="765"/>
      <c r="O53" s="766"/>
      <c r="P53" s="767"/>
      <c r="Q53" s="768"/>
      <c r="R53" s="711"/>
      <c r="S53" s="769"/>
      <c r="T53" s="295"/>
      <c r="U53" s="210"/>
      <c r="V53" s="295"/>
      <c r="W53" s="104">
        <f t="shared" si="6"/>
        <v>0</v>
      </c>
    </row>
    <row r="54" spans="1:23" ht="17.100000000000001" customHeight="1">
      <c r="A54" s="275">
        <v>401</v>
      </c>
      <c r="B54" s="356" t="s">
        <v>107</v>
      </c>
      <c r="C54" s="342" t="s">
        <v>57</v>
      </c>
      <c r="D54" s="342">
        <v>50</v>
      </c>
      <c r="E54" s="20">
        <v>2.73</v>
      </c>
      <c r="F54" s="680"/>
      <c r="G54" s="681"/>
      <c r="H54" s="343">
        <f t="shared" si="5"/>
        <v>0</v>
      </c>
      <c r="I54" s="335"/>
      <c r="J54" s="393"/>
      <c r="K54" s="762"/>
      <c r="L54" s="763"/>
      <c r="M54" s="764"/>
      <c r="N54" s="765"/>
      <c r="O54" s="766"/>
      <c r="P54" s="767"/>
      <c r="Q54" s="768"/>
      <c r="R54" s="711"/>
      <c r="S54" s="769"/>
      <c r="T54" s="295"/>
      <c r="U54" s="210"/>
      <c r="V54" s="295"/>
      <c r="W54" s="104">
        <f t="shared" si="6"/>
        <v>0</v>
      </c>
    </row>
    <row r="55" spans="1:23" ht="17.100000000000001" customHeight="1">
      <c r="A55" s="275">
        <v>402</v>
      </c>
      <c r="B55" s="356" t="s">
        <v>107</v>
      </c>
      <c r="C55" s="342" t="s">
        <v>28</v>
      </c>
      <c r="D55" s="342">
        <v>50</v>
      </c>
      <c r="E55" s="20">
        <v>4.0999999999999996</v>
      </c>
      <c r="F55" s="680"/>
      <c r="G55" s="681"/>
      <c r="H55" s="343">
        <f t="shared" si="5"/>
        <v>0</v>
      </c>
      <c r="I55" s="335"/>
      <c r="J55" s="393"/>
      <c r="K55" s="762"/>
      <c r="L55" s="763"/>
      <c r="M55" s="764"/>
      <c r="N55" s="765"/>
      <c r="O55" s="766"/>
      <c r="P55" s="767"/>
      <c r="Q55" s="768"/>
      <c r="R55" s="711"/>
      <c r="S55" s="769"/>
      <c r="T55" s="295"/>
      <c r="U55" s="210"/>
      <c r="V55" s="295"/>
      <c r="W55" s="104">
        <f t="shared" si="6"/>
        <v>0</v>
      </c>
    </row>
    <row r="56" spans="1:23" ht="17.100000000000001" customHeight="1">
      <c r="A56" s="275">
        <v>403</v>
      </c>
      <c r="B56" s="356" t="s">
        <v>107</v>
      </c>
      <c r="C56" s="342" t="s">
        <v>58</v>
      </c>
      <c r="D56" s="342">
        <v>50</v>
      </c>
      <c r="E56" s="20">
        <v>5.46</v>
      </c>
      <c r="F56" s="680"/>
      <c r="G56" s="681"/>
      <c r="H56" s="343">
        <f t="shared" si="5"/>
        <v>0</v>
      </c>
      <c r="I56" s="335"/>
      <c r="J56" s="393"/>
      <c r="K56" s="762"/>
      <c r="L56" s="763"/>
      <c r="M56" s="764"/>
      <c r="N56" s="765"/>
      <c r="O56" s="766"/>
      <c r="P56" s="767"/>
      <c r="Q56" s="768"/>
      <c r="R56" s="711"/>
      <c r="S56" s="769"/>
      <c r="T56" s="295"/>
      <c r="U56" s="210"/>
      <c r="V56" s="295"/>
      <c r="W56" s="104">
        <f t="shared" si="6"/>
        <v>0</v>
      </c>
    </row>
    <row r="57" spans="1:23" ht="17.100000000000001" customHeight="1">
      <c r="A57" s="275">
        <v>404</v>
      </c>
      <c r="B57" s="356" t="s">
        <v>107</v>
      </c>
      <c r="C57" s="342" t="s">
        <v>59</v>
      </c>
      <c r="D57" s="342">
        <v>50</v>
      </c>
      <c r="E57" s="20">
        <v>6.83</v>
      </c>
      <c r="F57" s="680"/>
      <c r="G57" s="681"/>
      <c r="H57" s="343">
        <f t="shared" si="5"/>
        <v>0</v>
      </c>
      <c r="I57" s="335"/>
      <c r="J57" s="395"/>
      <c r="K57" s="762"/>
      <c r="L57" s="763"/>
      <c r="M57" s="764"/>
      <c r="N57" s="779"/>
      <c r="O57" s="780"/>
      <c r="P57" s="767"/>
      <c r="Q57" s="768"/>
      <c r="R57" s="711"/>
      <c r="S57" s="769"/>
      <c r="T57" s="295"/>
      <c r="U57" s="210"/>
      <c r="V57" s="295"/>
      <c r="W57" s="104">
        <f t="shared" si="6"/>
        <v>0</v>
      </c>
    </row>
    <row r="58" spans="1:23" ht="17.100000000000001" customHeight="1">
      <c r="A58" s="275">
        <v>405</v>
      </c>
      <c r="B58" s="356" t="s">
        <v>107</v>
      </c>
      <c r="C58" s="342" t="s">
        <v>60</v>
      </c>
      <c r="D58" s="342">
        <v>50</v>
      </c>
      <c r="E58" s="20">
        <v>8.19</v>
      </c>
      <c r="F58" s="680"/>
      <c r="G58" s="681"/>
      <c r="H58" s="343">
        <f t="shared" si="5"/>
        <v>0</v>
      </c>
      <c r="I58" s="335"/>
      <c r="J58" s="395"/>
      <c r="K58" s="762"/>
      <c r="L58" s="763"/>
      <c r="M58" s="764"/>
      <c r="N58" s="779"/>
      <c r="O58" s="780"/>
      <c r="P58" s="767"/>
      <c r="Q58" s="768"/>
      <c r="R58" s="711"/>
      <c r="S58" s="769"/>
      <c r="T58" s="295"/>
      <c r="U58" s="210"/>
      <c r="V58" s="295"/>
      <c r="W58" s="104">
        <f t="shared" si="6"/>
        <v>0</v>
      </c>
    </row>
    <row r="59" spans="1:23" ht="17.100000000000001" customHeight="1" thickBot="1">
      <c r="A59" s="275">
        <v>406</v>
      </c>
      <c r="B59" s="356" t="s">
        <v>107</v>
      </c>
      <c r="C59" s="342" t="s">
        <v>61</v>
      </c>
      <c r="D59" s="342">
        <v>50</v>
      </c>
      <c r="E59" s="20">
        <v>9.56</v>
      </c>
      <c r="F59" s="680"/>
      <c r="G59" s="681"/>
      <c r="H59" s="343">
        <f t="shared" si="5"/>
        <v>0</v>
      </c>
      <c r="I59" s="335"/>
      <c r="J59" s="396"/>
      <c r="K59" s="781"/>
      <c r="L59" s="782"/>
      <c r="M59" s="783"/>
      <c r="N59" s="784"/>
      <c r="O59" s="785"/>
      <c r="P59" s="786"/>
      <c r="Q59" s="787"/>
      <c r="R59" s="788"/>
      <c r="S59" s="789"/>
      <c r="T59" s="221"/>
      <c r="U59" s="222"/>
      <c r="V59" s="221"/>
      <c r="W59" s="110">
        <f t="shared" si="6"/>
        <v>0</v>
      </c>
    </row>
    <row r="60" spans="1:23" ht="17.100000000000001" customHeight="1" thickTop="1" thickBot="1">
      <c r="A60" s="275">
        <v>407</v>
      </c>
      <c r="B60" s="356" t="s">
        <v>107</v>
      </c>
      <c r="C60" s="342" t="s">
        <v>62</v>
      </c>
      <c r="D60" s="342">
        <v>50</v>
      </c>
      <c r="E60" s="20">
        <v>10.92</v>
      </c>
      <c r="F60" s="680"/>
      <c r="G60" s="681"/>
      <c r="H60" s="343">
        <f t="shared" si="5"/>
        <v>0</v>
      </c>
      <c r="I60" s="335"/>
      <c r="J60" s="801" t="s">
        <v>11</v>
      </c>
      <c r="K60" s="802"/>
      <c r="L60" s="802"/>
      <c r="M60" s="802"/>
      <c r="N60" s="802"/>
      <c r="O60" s="802"/>
      <c r="P60" s="802"/>
      <c r="Q60" s="802"/>
      <c r="R60" s="802"/>
      <c r="S60" s="803"/>
      <c r="T60" s="137"/>
      <c r="U60" s="129"/>
      <c r="V60" s="137"/>
      <c r="W60" s="114"/>
    </row>
    <row r="61" spans="1:23" ht="17.100000000000001" customHeight="1">
      <c r="A61" s="275">
        <v>408</v>
      </c>
      <c r="B61" s="356" t="s">
        <v>107</v>
      </c>
      <c r="C61" s="342" t="s">
        <v>63</v>
      </c>
      <c r="D61" s="342">
        <v>50</v>
      </c>
      <c r="E61" s="20">
        <v>12.29</v>
      </c>
      <c r="F61" s="680"/>
      <c r="G61" s="681"/>
      <c r="H61" s="363">
        <f>E61*F61</f>
        <v>0</v>
      </c>
      <c r="I61" s="335"/>
      <c r="J61" s="336">
        <v>417</v>
      </c>
      <c r="K61" s="804" t="s">
        <v>29</v>
      </c>
      <c r="L61" s="805"/>
      <c r="M61" s="338" t="s">
        <v>57</v>
      </c>
      <c r="N61" s="337"/>
      <c r="O61" s="339">
        <v>2.8</v>
      </c>
      <c r="P61" s="806"/>
      <c r="Q61" s="807"/>
      <c r="R61" s="807"/>
      <c r="S61" s="808"/>
      <c r="T61" s="285"/>
      <c r="U61" s="224"/>
      <c r="V61" s="285"/>
      <c r="W61" s="111">
        <f t="shared" ref="W61:W62" si="7">IF(P61="不要",0,O61*P61)</f>
        <v>0</v>
      </c>
    </row>
    <row r="62" spans="1:23" ht="17.100000000000001" customHeight="1" thickBot="1">
      <c r="A62" s="397">
        <v>409</v>
      </c>
      <c r="B62" s="398" t="s">
        <v>107</v>
      </c>
      <c r="C62" s="399" t="s">
        <v>64</v>
      </c>
      <c r="D62" s="399">
        <v>50</v>
      </c>
      <c r="E62" s="400">
        <v>13.65</v>
      </c>
      <c r="F62" s="809">
        <v>0</v>
      </c>
      <c r="G62" s="810"/>
      <c r="H62" s="363">
        <f>E62*F62</f>
        <v>0</v>
      </c>
      <c r="I62" s="335"/>
      <c r="J62" s="344">
        <v>417</v>
      </c>
      <c r="K62" s="457" t="s">
        <v>76</v>
      </c>
      <c r="L62" s="458"/>
      <c r="M62" s="51" t="s">
        <v>28</v>
      </c>
      <c r="N62" s="75"/>
      <c r="O62" s="18">
        <v>4.2</v>
      </c>
      <c r="P62" s="723"/>
      <c r="Q62" s="811"/>
      <c r="R62" s="811"/>
      <c r="S62" s="812"/>
      <c r="T62" s="286"/>
      <c r="U62" s="226"/>
      <c r="V62" s="286"/>
      <c r="W62" s="105">
        <f t="shared" si="7"/>
        <v>0</v>
      </c>
    </row>
    <row r="63" spans="1:23" ht="17.100000000000001" customHeight="1">
      <c r="A63" s="401" t="s">
        <v>90</v>
      </c>
      <c r="B63" s="402"/>
      <c r="C63" s="402"/>
      <c r="D63" s="402"/>
      <c r="E63" s="402"/>
      <c r="F63" s="402"/>
      <c r="G63" s="402"/>
      <c r="H63" s="312"/>
      <c r="I63" s="335"/>
      <c r="J63" s="403">
        <v>3003</v>
      </c>
      <c r="K63" s="404" t="s">
        <v>77</v>
      </c>
      <c r="L63" s="405"/>
      <c r="M63" s="406"/>
      <c r="N63" s="332">
        <v>100</v>
      </c>
      <c r="O63" s="407">
        <v>0</v>
      </c>
      <c r="P63" s="790"/>
      <c r="Q63" s="791"/>
      <c r="R63" s="791"/>
      <c r="S63" s="792"/>
      <c r="T63" s="227"/>
      <c r="U63" s="228"/>
      <c r="V63" s="227"/>
      <c r="W63" s="107">
        <f>IF(P63="不要",0,O63*P63)</f>
        <v>0</v>
      </c>
    </row>
    <row r="64" spans="1:23" ht="17.100000000000001" customHeight="1" thickBot="1">
      <c r="A64" s="140" t="s">
        <v>114</v>
      </c>
      <c r="B64" s="408"/>
      <c r="C64" s="312"/>
      <c r="D64" s="408"/>
      <c r="E64" s="408"/>
      <c r="F64" s="408"/>
      <c r="G64" s="408"/>
      <c r="H64" s="312"/>
      <c r="I64" s="335"/>
      <c r="J64" s="409">
        <v>3004</v>
      </c>
      <c r="K64" s="410" t="s">
        <v>78</v>
      </c>
      <c r="L64" s="411"/>
      <c r="M64" s="412"/>
      <c r="N64" s="399">
        <v>100</v>
      </c>
      <c r="O64" s="413">
        <v>0</v>
      </c>
      <c r="P64" s="793"/>
      <c r="Q64" s="794"/>
      <c r="R64" s="794"/>
      <c r="S64" s="795"/>
      <c r="T64" s="284"/>
      <c r="U64" s="230"/>
      <c r="V64" s="284"/>
      <c r="W64" s="110">
        <f>IF(P64="不要",0,O64*P64)</f>
        <v>0</v>
      </c>
    </row>
    <row r="65" spans="1:23" ht="17.100000000000001" customHeight="1" thickBot="1">
      <c r="A65" s="146" t="s">
        <v>115</v>
      </c>
      <c r="B65" s="402"/>
      <c r="C65" s="402"/>
      <c r="D65" s="402"/>
      <c r="E65" s="402"/>
      <c r="F65" s="402"/>
      <c r="G65" s="402"/>
      <c r="H65" s="312"/>
      <c r="I65" s="335"/>
      <c r="J65" s="414" t="s">
        <v>88</v>
      </c>
      <c r="K65" s="415"/>
      <c r="L65" s="416"/>
      <c r="M65" s="417"/>
      <c r="N65" s="141" t="s">
        <v>111</v>
      </c>
      <c r="O65" s="418"/>
      <c r="P65" s="232"/>
      <c r="Q65" s="796">
        <f ca="1">SUM(H14:H62)+SUM(W14:W59)+SUM(W61:W64)</f>
        <v>0</v>
      </c>
      <c r="R65" s="797"/>
      <c r="S65" s="798"/>
      <c r="T65" s="118"/>
      <c r="U65" s="118"/>
      <c r="V65" s="118"/>
      <c r="W65" s="101"/>
    </row>
    <row r="66" spans="1:23" ht="17.100000000000001" customHeight="1" thickBot="1">
      <c r="A66" s="146" t="s">
        <v>116</v>
      </c>
      <c r="B66" s="402"/>
      <c r="C66" s="402"/>
      <c r="D66" s="402"/>
      <c r="E66" s="402"/>
      <c r="F66" s="402"/>
      <c r="G66" s="402"/>
      <c r="H66" s="312"/>
      <c r="I66" s="335"/>
      <c r="J66" s="419" t="s">
        <v>89</v>
      </c>
      <c r="K66" s="415"/>
      <c r="L66" s="415"/>
      <c r="M66" s="415"/>
      <c r="N66" s="420" t="s">
        <v>112</v>
      </c>
      <c r="O66" s="418"/>
      <c r="P66" s="421"/>
      <c r="Q66" s="421"/>
      <c r="R66" s="799">
        <f ca="1">ROUNDUP(Q65/2500,0)</f>
        <v>0</v>
      </c>
      <c r="S66" s="800"/>
      <c r="T66" s="119"/>
      <c r="U66" s="119"/>
      <c r="V66" s="119"/>
      <c r="W66" s="101"/>
    </row>
    <row r="67" spans="1:23" ht="16.5" customHeight="1">
      <c r="A67" s="56"/>
      <c r="I67" s="15"/>
    </row>
    <row r="68" spans="1:23" ht="14.45" customHeight="1">
      <c r="I68" s="15"/>
    </row>
    <row r="69" spans="1:23" ht="14.45" customHeight="1">
      <c r="I69" s="15"/>
    </row>
    <row r="70" spans="1:23" ht="14.45" customHeight="1">
      <c r="I70" s="15"/>
    </row>
    <row r="71" spans="1:23" ht="14.45" customHeight="1"/>
    <row r="72" spans="1:23" ht="14.45" customHeight="1"/>
    <row r="73" spans="1:23" ht="14.45" customHeight="1"/>
    <row r="74" spans="1:23" ht="14.45" customHeight="1"/>
    <row r="75" spans="1:23" ht="14.45" customHeight="1"/>
    <row r="76" spans="1:23" ht="14.45" customHeight="1"/>
    <row r="77" spans="1:23" ht="14.45" customHeight="1"/>
    <row r="78" spans="1:23" ht="14.1" customHeight="1"/>
    <row r="79" spans="1:23" ht="14.1" customHeight="1"/>
    <row r="80" spans="1:23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5.95" customHeight="1"/>
  </sheetData>
  <sheetProtection algorithmName="SHA-512" hashValue="xztwOxgcsMIsnqJH6c2qIZob5/C4AKKXG/A38O3xO/GcPs+7VVl3s6/3dXP/dxNT792mlFtqxm4V+wjrTB3ZxQ==" saltValue="Y0TBoNAO+hvCwjWNMwEIkg==" spinCount="100000" sheet="1" objects="1" scenarios="1" selectLockedCells="1" selectUnlockedCells="1"/>
  <mergeCells count="184">
    <mergeCell ref="P63:S63"/>
    <mergeCell ref="P64:S64"/>
    <mergeCell ref="Q65:S65"/>
    <mergeCell ref="R66:S66"/>
    <mergeCell ref="F60:G60"/>
    <mergeCell ref="J60:S60"/>
    <mergeCell ref="F61:G61"/>
    <mergeCell ref="K61:L61"/>
    <mergeCell ref="P61:S61"/>
    <mergeCell ref="F62:G62"/>
    <mergeCell ref="K62:L62"/>
    <mergeCell ref="P62:S62"/>
    <mergeCell ref="F58:G58"/>
    <mergeCell ref="K58:M58"/>
    <mergeCell ref="N58:O58"/>
    <mergeCell ref="P58:S58"/>
    <mergeCell ref="F59:G59"/>
    <mergeCell ref="K59:M59"/>
    <mergeCell ref="N59:O59"/>
    <mergeCell ref="P59:S59"/>
    <mergeCell ref="F56:G56"/>
    <mergeCell ref="K56:M56"/>
    <mergeCell ref="N56:O56"/>
    <mergeCell ref="P56:S56"/>
    <mergeCell ref="F57:G57"/>
    <mergeCell ref="K57:M57"/>
    <mergeCell ref="N57:O57"/>
    <mergeCell ref="P57:S57"/>
    <mergeCell ref="F54:G54"/>
    <mergeCell ref="K54:M54"/>
    <mergeCell ref="N54:O54"/>
    <mergeCell ref="P54:S54"/>
    <mergeCell ref="F55:G55"/>
    <mergeCell ref="K55:M55"/>
    <mergeCell ref="N55:O55"/>
    <mergeCell ref="P55:S55"/>
    <mergeCell ref="F52:G52"/>
    <mergeCell ref="K52:M52"/>
    <mergeCell ref="N52:O52"/>
    <mergeCell ref="P52:S52"/>
    <mergeCell ref="F53:G53"/>
    <mergeCell ref="K53:M53"/>
    <mergeCell ref="N53:O53"/>
    <mergeCell ref="P53:S53"/>
    <mergeCell ref="F50:G50"/>
    <mergeCell ref="K50:M50"/>
    <mergeCell ref="N50:O50"/>
    <mergeCell ref="P50:S50"/>
    <mergeCell ref="F51:G51"/>
    <mergeCell ref="K51:M51"/>
    <mergeCell ref="N51:O51"/>
    <mergeCell ref="P51:S51"/>
    <mergeCell ref="F48:G48"/>
    <mergeCell ref="N48:O48"/>
    <mergeCell ref="P48:S48"/>
    <mergeCell ref="F49:G49"/>
    <mergeCell ref="K49:M49"/>
    <mergeCell ref="N49:O49"/>
    <mergeCell ref="P49:S49"/>
    <mergeCell ref="F46:G46"/>
    <mergeCell ref="J46:O46"/>
    <mergeCell ref="P46:S46"/>
    <mergeCell ref="F47:G47"/>
    <mergeCell ref="N47:O47"/>
    <mergeCell ref="P47:R47"/>
    <mergeCell ref="F42:G42"/>
    <mergeCell ref="K42:L42"/>
    <mergeCell ref="P42:S42"/>
    <mergeCell ref="K43:L43"/>
    <mergeCell ref="K44:L44"/>
    <mergeCell ref="F45:G45"/>
    <mergeCell ref="K45:L45"/>
    <mergeCell ref="F40:G40"/>
    <mergeCell ref="K40:L40"/>
    <mergeCell ref="P40:S40"/>
    <mergeCell ref="F41:G41"/>
    <mergeCell ref="K41:L41"/>
    <mergeCell ref="P41:S41"/>
    <mergeCell ref="F38:G38"/>
    <mergeCell ref="K38:L38"/>
    <mergeCell ref="P38:S38"/>
    <mergeCell ref="F39:G39"/>
    <mergeCell ref="K39:L39"/>
    <mergeCell ref="P39:S39"/>
    <mergeCell ref="F36:G36"/>
    <mergeCell ref="K36:L36"/>
    <mergeCell ref="P36:S36"/>
    <mergeCell ref="F37:G37"/>
    <mergeCell ref="K37:L37"/>
    <mergeCell ref="P37:S37"/>
    <mergeCell ref="F33:G33"/>
    <mergeCell ref="J33:S33"/>
    <mergeCell ref="F34:G34"/>
    <mergeCell ref="K34:L34"/>
    <mergeCell ref="P34:S34"/>
    <mergeCell ref="F35:G35"/>
    <mergeCell ref="K35:L35"/>
    <mergeCell ref="P35:S35"/>
    <mergeCell ref="F31:G31"/>
    <mergeCell ref="K31:L31"/>
    <mergeCell ref="P31:S31"/>
    <mergeCell ref="F32:G32"/>
    <mergeCell ref="K32:L32"/>
    <mergeCell ref="P32:S32"/>
    <mergeCell ref="F29:G29"/>
    <mergeCell ref="K29:L29"/>
    <mergeCell ref="P29:S29"/>
    <mergeCell ref="F30:G30"/>
    <mergeCell ref="K30:L30"/>
    <mergeCell ref="P30:S30"/>
    <mergeCell ref="F27:G27"/>
    <mergeCell ref="K27:L27"/>
    <mergeCell ref="P27:S27"/>
    <mergeCell ref="F28:G28"/>
    <mergeCell ref="K28:L28"/>
    <mergeCell ref="P28:S28"/>
    <mergeCell ref="F25:G25"/>
    <mergeCell ref="K25:L25"/>
    <mergeCell ref="P25:S25"/>
    <mergeCell ref="F26:G26"/>
    <mergeCell ref="K26:L26"/>
    <mergeCell ref="P26:S26"/>
    <mergeCell ref="F23:G23"/>
    <mergeCell ref="K23:L23"/>
    <mergeCell ref="P23:S23"/>
    <mergeCell ref="F24:G24"/>
    <mergeCell ref="K24:L24"/>
    <mergeCell ref="P24:S24"/>
    <mergeCell ref="F21:G21"/>
    <mergeCell ref="K21:L21"/>
    <mergeCell ref="Q21:S21"/>
    <mergeCell ref="F22:G22"/>
    <mergeCell ref="K22:L22"/>
    <mergeCell ref="M22:N22"/>
    <mergeCell ref="P22:S22"/>
    <mergeCell ref="F19:G19"/>
    <mergeCell ref="K19:L19"/>
    <mergeCell ref="Q19:S19"/>
    <mergeCell ref="F20:G20"/>
    <mergeCell ref="K20:L20"/>
    <mergeCell ref="Q20:S20"/>
    <mergeCell ref="F17:G17"/>
    <mergeCell ref="K17:L17"/>
    <mergeCell ref="P17:S17"/>
    <mergeCell ref="F18:G18"/>
    <mergeCell ref="J18:O18"/>
    <mergeCell ref="P18:R18"/>
    <mergeCell ref="F15:G15"/>
    <mergeCell ref="K15:L15"/>
    <mergeCell ref="P15:S15"/>
    <mergeCell ref="F16:G16"/>
    <mergeCell ref="K16:L16"/>
    <mergeCell ref="P16:S16"/>
    <mergeCell ref="F13:G13"/>
    <mergeCell ref="K13:L13"/>
    <mergeCell ref="P13:S13"/>
    <mergeCell ref="F14:G14"/>
    <mergeCell ref="K14:L14"/>
    <mergeCell ref="P14:S14"/>
    <mergeCell ref="A11:B11"/>
    <mergeCell ref="C11:F11"/>
    <mergeCell ref="J11:K11"/>
    <mergeCell ref="L11:S11"/>
    <mergeCell ref="A5:B6"/>
    <mergeCell ref="C5:G6"/>
    <mergeCell ref="J5:L6"/>
    <mergeCell ref="M5:S6"/>
    <mergeCell ref="A7:B8"/>
    <mergeCell ref="C7:D8"/>
    <mergeCell ref="E7:E8"/>
    <mergeCell ref="F7:F8"/>
    <mergeCell ref="G7:G8"/>
    <mergeCell ref="H7:H8"/>
    <mergeCell ref="F1:N1"/>
    <mergeCell ref="O1:S1"/>
    <mergeCell ref="F2:N2"/>
    <mergeCell ref="O2:S2"/>
    <mergeCell ref="D3:K3"/>
    <mergeCell ref="N3:O3"/>
    <mergeCell ref="Q3:R3"/>
    <mergeCell ref="A9:B10"/>
    <mergeCell ref="O9:R9"/>
    <mergeCell ref="C10:F10"/>
    <mergeCell ref="J10:L10"/>
  </mergeCells>
  <phoneticPr fontId="2"/>
  <dataValidations count="6">
    <dataValidation allowBlank="1" showInputMessage="1" showErrorMessage="1" promptTitle="【ご確認ください】" prompt="結束糸は必要ですか？_x000a_必要ない場合は、結束糸の数量欄で不要を選んでください" sqref="P34:S38"/>
    <dataValidation allowBlank="1" showInputMessage="1" showErrorMessage="1" promptTitle="【ご確認ください】" prompt="敷板は必要ですか？_x000a_必要ない場合は、敷板の数量欄で不要を選んでください" sqref="P24:S25 P14:S14"/>
    <dataValidation type="list" allowBlank="1" showInputMessage="1" sqref="P30:S31 P63:S63">
      <formula1>"不要"</formula1>
    </dataValidation>
    <dataValidation type="list" errorStyle="warning" allowBlank="1" showInputMessage="1" showErrorMessage="1" sqref="M48">
      <formula1>"1200,900,600"</formula1>
    </dataValidation>
    <dataValidation showInputMessage="1" showErrorMessage="1" sqref="P19:P21"/>
    <dataValidation type="list" errorStyle="warning" allowBlank="1" showInputMessage="1" showErrorMessage="1" sqref="M47">
      <formula1>"2,3,4"</formula1>
    </dataValidation>
  </dataValidations>
  <pageMargins left="0.78740157480314965" right="0.19685039370078741" top="0.27559055118110237" bottom="0.19685039370078741" header="0.19685039370078741" footer="0.11811023622047245"/>
  <pageSetup paperSize="12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最新版</vt:lpstr>
      <vt:lpstr>手書き用</vt:lpstr>
    </vt:vector>
  </TitlesOfParts>
  <Company>（株）守谷組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工務部　建築課</dc:creator>
  <cp:lastModifiedBy>tc-user42</cp:lastModifiedBy>
  <cp:lastPrinted>2018-09-14T06:44:07Z</cp:lastPrinted>
  <dcterms:created xsi:type="dcterms:W3CDTF">2002-06-03T00:05:11Z</dcterms:created>
  <dcterms:modified xsi:type="dcterms:W3CDTF">2018-10-03T06:57:39Z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700214978</vt:i4>
  </property>
  <property fmtid="{D5CDD505-2E9C-101B-9397-08002B2CF9AE}" pid="3" name="_EmailSubject">
    <vt:lpwstr/>
  </property>
  <property fmtid="{D5CDD505-2E9C-101B-9397-08002B2CF9AE}" pid="4" name="_AuthorEmail">
    <vt:lpwstr>qqssd499@gold.ocn.ne.jp</vt:lpwstr>
  </property>
  <property fmtid="{D5CDD505-2E9C-101B-9397-08002B2CF9AE}" pid="5" name="_AuthorEmailDisplayName">
    <vt:lpwstr>日建建設株式会社</vt:lpwstr>
  </property>
  <property fmtid="{D5CDD505-2E9C-101B-9397-08002B2CF9AE}" pid="6" name="_ReviewingToolsShownOnce">
    <vt:lpwstr/>
  </property>
</Properties>
</file>